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T:\Engenharia\MA\1910_MA_PRH\4. PlanosRecursosHidricos\RP07 - Propostas de ações, intervenções, programa de investimento e roteiro para implementação do plano\"/>
    </mc:Choice>
  </mc:AlternateContent>
  <xr:revisionPtr revIDLastSave="0" documentId="13_ncr:1_{34DE1F1C-AA1F-4F61-BE01-C56DBB756546}" xr6:coauthVersionLast="47" xr6:coauthVersionMax="47" xr10:uidLastSave="{00000000-0000-0000-0000-000000000000}"/>
  <bookViews>
    <workbookView xWindow="-120" yWindow="-120" windowWidth="20730" windowHeight="11160" xr2:uid="{3E78FF67-3BCC-46D6-8785-0777EA2DBCCE}"/>
  </bookViews>
  <sheets>
    <sheet name="Planilha1" sheetId="1" r:id="rId1"/>
    <sheet name="Planilha2" sheetId="2" r:id="rId2"/>
  </sheets>
  <definedNames>
    <definedName name="_xlnm._FilterDatabase" localSheetId="0" hidden="1">Planilha1!$A$4:$AG$153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 i="1" l="1"/>
  <c r="V20" i="1"/>
  <c r="U9" i="1" l="1"/>
  <c r="U20" i="1"/>
  <c r="P125" i="1"/>
  <c r="V125" i="1" s="1"/>
  <c r="U125" i="1" l="1"/>
  <c r="P7" i="1"/>
  <c r="P8" i="1"/>
  <c r="P10" i="1"/>
  <c r="P11" i="1"/>
  <c r="P12" i="1"/>
  <c r="P13" i="1"/>
  <c r="P14" i="1"/>
  <c r="P15" i="1"/>
  <c r="P16" i="1"/>
  <c r="P17" i="1"/>
  <c r="P18" i="1"/>
  <c r="P19"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2" i="1"/>
  <c r="P53" i="1"/>
  <c r="P54" i="1"/>
  <c r="P55" i="1"/>
  <c r="P56" i="1"/>
  <c r="P57" i="1"/>
  <c r="P58" i="1"/>
  <c r="P59" i="1"/>
  <c r="P60" i="1"/>
  <c r="P61" i="1"/>
  <c r="P62" i="1"/>
  <c r="P63" i="1"/>
  <c r="P64" i="1"/>
  <c r="P65" i="1"/>
  <c r="P66" i="1"/>
  <c r="P67" i="1"/>
  <c r="P68" i="1"/>
  <c r="P69" i="1"/>
  <c r="P70" i="1"/>
  <c r="P71" i="1"/>
  <c r="P72" i="1"/>
  <c r="P73" i="1"/>
  <c r="P74"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2" i="1"/>
  <c r="P123" i="1"/>
  <c r="P124" i="1"/>
  <c r="P126" i="1"/>
  <c r="P127" i="1"/>
  <c r="P128" i="1"/>
  <c r="P129" i="1"/>
  <c r="P130" i="1"/>
  <c r="P131" i="1"/>
  <c r="P132" i="1"/>
  <c r="P133" i="1"/>
  <c r="P134" i="1"/>
  <c r="P135" i="1"/>
  <c r="P136" i="1"/>
  <c r="P137" i="1"/>
  <c r="P138" i="1"/>
  <c r="P139" i="1"/>
  <c r="P140" i="1"/>
  <c r="P141" i="1"/>
  <c r="P142" i="1"/>
  <c r="P143" i="1"/>
  <c r="P144" i="1"/>
  <c r="P145" i="1"/>
  <c r="P146" i="1"/>
  <c r="P147" i="1"/>
  <c r="P149" i="1"/>
  <c r="P150" i="1"/>
  <c r="P151" i="1"/>
  <c r="P152" i="1"/>
  <c r="P153" i="1"/>
  <c r="P6" i="1"/>
  <c r="D115" i="1"/>
  <c r="D68" i="1"/>
  <c r="D35" i="1"/>
  <c r="D37" i="1" s="1"/>
  <c r="D23" i="1"/>
  <c r="D18" i="1"/>
  <c r="D17" i="1"/>
  <c r="V153" i="1" l="1"/>
  <c r="U153" i="1"/>
  <c r="V147" i="1"/>
  <c r="U147" i="1"/>
  <c r="V135" i="1"/>
  <c r="U135" i="1"/>
  <c r="V127" i="1"/>
  <c r="U127" i="1"/>
  <c r="V117" i="1"/>
  <c r="U117" i="1"/>
  <c r="V109" i="1"/>
  <c r="U109" i="1"/>
  <c r="V101" i="1"/>
  <c r="U101" i="1"/>
  <c r="V93" i="1"/>
  <c r="U93" i="1"/>
  <c r="V81" i="1"/>
  <c r="U81" i="1"/>
  <c r="V72" i="1"/>
  <c r="U72" i="1"/>
  <c r="V64" i="1"/>
  <c r="U64" i="1"/>
  <c r="V56" i="1"/>
  <c r="U56" i="1"/>
  <c r="V47" i="1"/>
  <c r="U47" i="1"/>
  <c r="V39" i="1"/>
  <c r="U39" i="1"/>
  <c r="V31" i="1"/>
  <c r="U31" i="1"/>
  <c r="V18" i="1"/>
  <c r="U18" i="1"/>
  <c r="V10" i="1"/>
  <c r="U10" i="1"/>
  <c r="V151" i="1"/>
  <c r="U151" i="1"/>
  <c r="V146" i="1"/>
  <c r="U146" i="1"/>
  <c r="V142" i="1"/>
  <c r="U142" i="1"/>
  <c r="V138" i="1"/>
  <c r="U138" i="1"/>
  <c r="V134" i="1"/>
  <c r="U134" i="1"/>
  <c r="V130" i="1"/>
  <c r="U130" i="1"/>
  <c r="V126" i="1"/>
  <c r="U126" i="1"/>
  <c r="V120" i="1"/>
  <c r="U120" i="1"/>
  <c r="V116" i="1"/>
  <c r="U116" i="1"/>
  <c r="V112" i="1"/>
  <c r="U112" i="1"/>
  <c r="V108" i="1"/>
  <c r="U108" i="1"/>
  <c r="V104" i="1"/>
  <c r="U104" i="1"/>
  <c r="V100" i="1"/>
  <c r="U100" i="1"/>
  <c r="V96" i="1"/>
  <c r="U96" i="1"/>
  <c r="V92" i="1"/>
  <c r="U92" i="1"/>
  <c r="V88" i="1"/>
  <c r="U88" i="1"/>
  <c r="V84" i="1"/>
  <c r="U84" i="1"/>
  <c r="V80" i="1"/>
  <c r="U80" i="1"/>
  <c r="V76" i="1"/>
  <c r="U76" i="1"/>
  <c r="V71" i="1"/>
  <c r="U71" i="1"/>
  <c r="V67" i="1"/>
  <c r="U67" i="1"/>
  <c r="V63" i="1"/>
  <c r="U63" i="1"/>
  <c r="V59" i="1"/>
  <c r="U59" i="1"/>
  <c r="V55" i="1"/>
  <c r="U55" i="1"/>
  <c r="V50" i="1"/>
  <c r="U50" i="1"/>
  <c r="V46" i="1"/>
  <c r="U46" i="1"/>
  <c r="V42" i="1"/>
  <c r="U42" i="1"/>
  <c r="V38" i="1"/>
  <c r="U38" i="1"/>
  <c r="V34" i="1"/>
  <c r="U34" i="1"/>
  <c r="V30" i="1"/>
  <c r="U30" i="1"/>
  <c r="V26" i="1"/>
  <c r="U26" i="1"/>
  <c r="V22" i="1"/>
  <c r="U22" i="1"/>
  <c r="V17" i="1"/>
  <c r="U17" i="1"/>
  <c r="V13" i="1"/>
  <c r="U13" i="1"/>
  <c r="V8" i="1"/>
  <c r="U8" i="1"/>
  <c r="V152" i="1"/>
  <c r="U152" i="1"/>
  <c r="V143" i="1"/>
  <c r="U143" i="1"/>
  <c r="V139" i="1"/>
  <c r="U139" i="1"/>
  <c r="V131" i="1"/>
  <c r="U131" i="1"/>
  <c r="V122" i="1"/>
  <c r="U122" i="1"/>
  <c r="V113" i="1"/>
  <c r="U113" i="1"/>
  <c r="V105" i="1"/>
  <c r="U105" i="1"/>
  <c r="V97" i="1"/>
  <c r="U97" i="1"/>
  <c r="V89" i="1"/>
  <c r="U89" i="1"/>
  <c r="V85" i="1"/>
  <c r="U85" i="1"/>
  <c r="V77" i="1"/>
  <c r="U77" i="1"/>
  <c r="V68" i="1"/>
  <c r="U68" i="1"/>
  <c r="V60" i="1"/>
  <c r="U60" i="1"/>
  <c r="V52" i="1"/>
  <c r="U52" i="1"/>
  <c r="V43" i="1"/>
  <c r="U43" i="1"/>
  <c r="V35" i="1"/>
  <c r="U35" i="1"/>
  <c r="V27" i="1"/>
  <c r="U27" i="1"/>
  <c r="V23" i="1"/>
  <c r="U23" i="1"/>
  <c r="V14" i="1"/>
  <c r="U14" i="1"/>
  <c r="V6" i="1"/>
  <c r="U6" i="1"/>
  <c r="V150" i="1"/>
  <c r="U150" i="1"/>
  <c r="V145" i="1"/>
  <c r="U145" i="1"/>
  <c r="V141" i="1"/>
  <c r="U141" i="1"/>
  <c r="V137" i="1"/>
  <c r="U137" i="1"/>
  <c r="V133" i="1"/>
  <c r="U133" i="1"/>
  <c r="V129" i="1"/>
  <c r="U129" i="1"/>
  <c r="V124" i="1"/>
  <c r="U124" i="1"/>
  <c r="V119" i="1"/>
  <c r="U119" i="1"/>
  <c r="V115" i="1"/>
  <c r="U115" i="1"/>
  <c r="V111" i="1"/>
  <c r="U111" i="1"/>
  <c r="V107" i="1"/>
  <c r="U107" i="1"/>
  <c r="V103" i="1"/>
  <c r="U103" i="1"/>
  <c r="V99" i="1"/>
  <c r="U99" i="1"/>
  <c r="V95" i="1"/>
  <c r="U95" i="1"/>
  <c r="V91" i="1"/>
  <c r="U91" i="1"/>
  <c r="V87" i="1"/>
  <c r="U87" i="1"/>
  <c r="V83" i="1"/>
  <c r="U83" i="1"/>
  <c r="V79" i="1"/>
  <c r="U79" i="1"/>
  <c r="V74" i="1"/>
  <c r="U74" i="1"/>
  <c r="V70" i="1"/>
  <c r="U70" i="1"/>
  <c r="V66" i="1"/>
  <c r="U66" i="1"/>
  <c r="V62" i="1"/>
  <c r="U62" i="1"/>
  <c r="V58" i="1"/>
  <c r="U58" i="1"/>
  <c r="V54" i="1"/>
  <c r="U54" i="1"/>
  <c r="V49" i="1"/>
  <c r="U49" i="1"/>
  <c r="V45" i="1"/>
  <c r="U45" i="1"/>
  <c r="V41" i="1"/>
  <c r="U41" i="1"/>
  <c r="V37" i="1"/>
  <c r="U37" i="1"/>
  <c r="V33" i="1"/>
  <c r="U33" i="1"/>
  <c r="V29" i="1"/>
  <c r="U29" i="1"/>
  <c r="V25" i="1"/>
  <c r="U25" i="1"/>
  <c r="V21" i="1"/>
  <c r="U21" i="1"/>
  <c r="V16" i="1"/>
  <c r="U16" i="1"/>
  <c r="V12" i="1"/>
  <c r="U12" i="1"/>
  <c r="V7" i="1"/>
  <c r="U7" i="1"/>
  <c r="V149" i="1"/>
  <c r="U149" i="1"/>
  <c r="V144" i="1"/>
  <c r="U144" i="1"/>
  <c r="V140" i="1"/>
  <c r="U140" i="1"/>
  <c r="V136" i="1"/>
  <c r="U136" i="1"/>
  <c r="V132" i="1"/>
  <c r="U132" i="1"/>
  <c r="V128" i="1"/>
  <c r="U128" i="1"/>
  <c r="V123" i="1"/>
  <c r="U123" i="1"/>
  <c r="V118" i="1"/>
  <c r="U118" i="1"/>
  <c r="V114" i="1"/>
  <c r="U114" i="1"/>
  <c r="V110" i="1"/>
  <c r="U110" i="1"/>
  <c r="V106" i="1"/>
  <c r="U106" i="1"/>
  <c r="V102" i="1"/>
  <c r="U102" i="1"/>
  <c r="V98" i="1"/>
  <c r="U98" i="1"/>
  <c r="V94" i="1"/>
  <c r="U94" i="1"/>
  <c r="V90" i="1"/>
  <c r="U90" i="1"/>
  <c r="V86" i="1"/>
  <c r="U86" i="1"/>
  <c r="V82" i="1"/>
  <c r="U82" i="1"/>
  <c r="V78" i="1"/>
  <c r="U78" i="1"/>
  <c r="V73" i="1"/>
  <c r="U73" i="1"/>
  <c r="V69" i="1"/>
  <c r="U69" i="1"/>
  <c r="V65" i="1"/>
  <c r="U65" i="1"/>
  <c r="V61" i="1"/>
  <c r="U61" i="1"/>
  <c r="V57" i="1"/>
  <c r="U57" i="1"/>
  <c r="V53" i="1"/>
  <c r="U53" i="1"/>
  <c r="V48" i="1"/>
  <c r="U48" i="1"/>
  <c r="V44" i="1"/>
  <c r="U44" i="1"/>
  <c r="V40" i="1"/>
  <c r="U40" i="1"/>
  <c r="V36" i="1"/>
  <c r="U36" i="1"/>
  <c r="V32" i="1"/>
  <c r="U32" i="1"/>
  <c r="V28" i="1"/>
  <c r="U28" i="1"/>
  <c r="V24" i="1"/>
  <c r="U24" i="1"/>
  <c r="V19" i="1"/>
  <c r="U19" i="1"/>
  <c r="V15" i="1"/>
  <c r="U15" i="1"/>
  <c r="V11" i="1"/>
  <c r="U11" i="1"/>
</calcChain>
</file>

<file path=xl/sharedStrings.xml><?xml version="1.0" encoding="utf-8"?>
<sst xmlns="http://schemas.openxmlformats.org/spreadsheetml/2006/main" count="1634" uniqueCount="447">
  <si>
    <t>Custo Total (R$)</t>
  </si>
  <si>
    <t>1.1.a Manutenção das ações integradas da diretoria do CBH-BG e fomento ao funcionamento articulado de todas as instâncias do CBH-BG e subcomitês</t>
  </si>
  <si>
    <t>-</t>
  </si>
  <si>
    <t>1.1.b Participação do CBH-BG em reuniões da Comissão Especial Permanente de Articulação do CEIVAP e do Comitê Guandu-RJ</t>
  </si>
  <si>
    <t>1.1.c Encaminhamento das diretrizes do PRH-BG para Órgãos municipais, estaduais e federais que realizam programas de interface com os recursos hídricos</t>
  </si>
  <si>
    <t xml:space="preserve">Pontual </t>
  </si>
  <si>
    <t>1.1.d Realização de fóruns para informar e discutir o PRH-BG aos executivos e legislativos municipais, coletivos, redes da sociedade civil, assim como outras instâncias colegiadas, com a participação de pesquisadores e especialistas da área, bem como sujeitos engajados nos movimentos sociais</t>
  </si>
  <si>
    <t>1.1.g Realização de contato e reuniões com as empresas concessionárias dos serviços públicos de água e esgoto para acompanhamento das ações relacionadas ao saneamento básico</t>
  </si>
  <si>
    <t>1.1.i Construção de matrizes de indicadores de acompanhamento, monitoramento e avaliação das ações do CBH-BG</t>
  </si>
  <si>
    <t>Será realizado no OGA</t>
  </si>
  <si>
    <t>1.1.j  Melhoria na articulação e maior interação com o órgão gestor, por exemplo fomentando a integração entre os atores estratégicos da RH-V e a Superintendência da Baía de Guanabra do governo estadual</t>
  </si>
  <si>
    <t>Característica</t>
  </si>
  <si>
    <t>1.2.a Realização do custeio da atuação da Entidade Delegatária para as ações executivas necessárias para o funcionamento do Comitê, bem como para a implementação do PRH-BG</t>
  </si>
  <si>
    <t xml:space="preserve">10% do valor da cobrança em 25 anos </t>
  </si>
  <si>
    <t>1.2.b Participação dos membros do comitê em eventos externos, cursos e qualificações relacionados à gestão de recursos hídricos e no campo ambiental</t>
  </si>
  <si>
    <t>1.2.c Promoção de reuniões para a manutenção e fortalecimento dos Grupos de Trabalho</t>
  </si>
  <si>
    <t>1.2.d Promoção de cursos relacionados ao sistema de gestão de recursos hídricos, para a capacitação de técnicos dos órgãos municipais, estaduais, setores usuários, e atores estratégicos da sociedade civil.</t>
  </si>
  <si>
    <t>1.2.f Realização de debate sobre o fortalecimento das regras democráticas de participação e consulta deliberativa dos comitês</t>
  </si>
  <si>
    <t xml:space="preserve">1.2.g Manutenção do escritório de projetos </t>
  </si>
  <si>
    <t>1.3.a Revisão do planejamento estratégico para viabilizar a Entidade Delegatária a cumprir suas atribuições por meio do orçamento disponível após análise do impacto do Planejamento Estratégico anterior</t>
  </si>
  <si>
    <t>Pontual</t>
  </si>
  <si>
    <t>1.3.b Adoção de iniciativas por parte do CBH-BG e suas instâncias para viabilizar a execução dos recursos já repassados para a entidade delegatária</t>
  </si>
  <si>
    <t>1.3.c Participação dos colaboradores da Entidade Delegatária em eventos externos relacionado à Recursos Hídricos</t>
  </si>
  <si>
    <t>1.3.d Elaboração de Plano de Trabalho da entidade delegatária e construção de matrizes de indicadores de acompanhamento para monitorar e acompanhar todas as ações da entidade delegatária</t>
  </si>
  <si>
    <t>Realização das próprias diretrizes existentes do comitê</t>
  </si>
  <si>
    <t>1.4.a Operacionalização do plano de comunicação para o CBH-BG</t>
  </si>
  <si>
    <t>1.4.c Realização de ações para custeio e manutenção de uma assessoria de imprensa para o CBH-BG</t>
  </si>
  <si>
    <t>1.4.d Elaboração e divulgação de relatório digital sobre o cenário ambiental da bacia, inclusive no site do CBH-BG, com linguagem acessível</t>
  </si>
  <si>
    <t>1.4.e Elaboração e Publicidade de Boletim Informativo Digital com linguagem acessível</t>
  </si>
  <si>
    <t xml:space="preserve">1.4.f Operacionalização de sistema e processos para melhoria da comunicação interna  e transmissão e compartilhamento de informações relevantes e estratégicas no CBH-BG e suas instâncias, garantindo bom relacionamento, alinhamento, integração, produtividade, engajamento e resultados </t>
  </si>
  <si>
    <t>Contínua</t>
  </si>
  <si>
    <t>1.5.b Definição e financiamento de pesquisas acadêmicas através da concessão de bolsas de pesquisa</t>
  </si>
  <si>
    <t>1.5.d Definição e financiamento de ações de pesquisas e compartilhamento de saberes através de concessão de auxílios</t>
  </si>
  <si>
    <t>1.6.a Mapeamento das áreas irregulares não urbanizadas e periurbanas para apoiar as novas concessionárias e o estado na seleção das áreas a serem abrangidas pelos investimentos nos serviços públicos de água e esgoto.</t>
  </si>
  <si>
    <t>1.6.b Participação ativa da elaboração dos planos regionais de saneamento básico dos blocos que abrangem regiões da RH-V, a serem publicados até 31 de dezembro de 2022 pelas concessionárias, visando garantir de que ele esteja compatível com o PRH-BG</t>
  </si>
  <si>
    <t>1.6.c Articulação diretamente com a Agenersa, Instituto Rio-Metrópole, governo do estado, municípios e INEA para garantir que o CBH-BG seja ouvido caso sejam constituídos grupos ou comissões de trabalho para auxiliar na elaboração das normas de referência da ANA</t>
  </si>
  <si>
    <t>1.6.d Monitoramento e controle social dos contratos de concessão bem como das ações de fiscalização da prestação dos serviços públicos de água e esgoto realizadas pela Agenersa</t>
  </si>
  <si>
    <t>1.7.a Criação de um Grupo de Trabalho ou Câmara Técnica para articulação entre gestão de recursos hídricos e gestão costeira</t>
  </si>
  <si>
    <t>1.7.b Elaboração de um Plano de Trabalho para apoiar a implementação dos instrumentos de gestão referente às políticas nacionais, estaduais e municipais de gerenciamento costeiro, incluindo estudos legais e institucionais</t>
  </si>
  <si>
    <t>1.7.c Criação de banco de dados relacionados com recursos hídricos e sistemas costeiros da bacia</t>
  </si>
  <si>
    <t>1.7.d Identificação das atividades realizadas a partir da matriz “mar e água do mar”, incluindo a pesca, com ênfase na manutenção e salvaguarda dos serviços e recursos naturais renováveis</t>
  </si>
  <si>
    <t>1.7.e Promoção de estudos voltados à manutenção e melhoria, quando o caso, da qualidade das águas dos sistemas lagunares costeiros e dos manguezais na Orla da Baía de Guanabara.</t>
  </si>
  <si>
    <t>1.7.f Apoio para os grupos de escoteiros do mar e comunidades pesqueiras artesanais</t>
  </si>
  <si>
    <t>1.7.g Realização de estudos relacionados a gestão de riscos na região costeiras (ressacas)</t>
  </si>
  <si>
    <t xml:space="preserve">2.1.b Estudo para revisão de procedimentos e critérios de outorga </t>
  </si>
  <si>
    <t>2.1.e Incentivo à medição das vazões de captação e lançamento</t>
  </si>
  <si>
    <t>2.1.f Inclusão de condicionantes na outorga relacionada às boas práticas no uso da água</t>
  </si>
  <si>
    <t>2.2.a Elaboração de estudo para aperfeiçoamento dos mecanismos de cobrança</t>
  </si>
  <si>
    <t>2.3.a Elaboração da proposta de enquadramento de corpos de água em classes de uso</t>
  </si>
  <si>
    <t>2.3.b Aprovação do enquadramento dos corpos hídricos pelo CERHI-RJ</t>
  </si>
  <si>
    <t>2.3.c Implementação do programa de efetivação do enquadramento</t>
  </si>
  <si>
    <t>2.3.d Criação de resolução específica que enquadra todos os trechos de rios em Ucs como classe especial ou classe 1</t>
  </si>
  <si>
    <t>2.4.a Finalização e manutenção do Sistema de Informações Geográficas e Geoambientais da Bacia Hidrográfica da Baía de Guanabara (SIGA-BG)</t>
  </si>
  <si>
    <t>2.4.b Criação no SIGA-BG de uma seção de acompanhamento de execução das metas do PRH-BG</t>
  </si>
  <si>
    <t>2.4.c Concretização da Plataforma do “MP em Mapas” e continuidade e finalização do Programa de Infraestrutura de Dados Espaciais para a Baía de Guanabara (IDEBG)</t>
  </si>
  <si>
    <t>2.4.d Articulação com os órgãos de controle, objetivando a integração com banco de dados de outras instituições</t>
  </si>
  <si>
    <t>2.5.b Implementação do PRH-BG no percentual estabelecido no MOP</t>
  </si>
  <si>
    <t>2.5.c Atualização e aperfeiçoamento do PRH-BG a cada cinco anos</t>
  </si>
  <si>
    <t xml:space="preserve">3.1.2.a Apoio/cobrança do aumento da cobertura urbana de abastecimento de água, redução de perdas no sistema de abastecimento e redução dos índices de descontinuidade do abastecimento de água </t>
  </si>
  <si>
    <t>3.1.2.b  Incentivo ao debate sobre o reuso da água e gestão do lodo em ETAs</t>
  </si>
  <si>
    <t xml:space="preserve">3.1.2 e Mapeamento dos mananciais de abastecimento público (existentes e potenciais) e determinação das vazões de referência </t>
  </si>
  <si>
    <t>3.1.3.a Apoio à atualização e acompanhamento dos planos municipais e regionais de saneamento básico e criação de TDR padrão aos municípios da bacia sujeito a customização de acordo com as necessidades de cada município</t>
  </si>
  <si>
    <t>3.1.3.b Apoio/cobrança a execução de serviços e obras para redução das cargas poluidoras remanescentes urbanas, aumento da cobertura urbana de esgotamento sanitário, melhoria do atendimento às áreas irregulares, satisfação dos usuários e diminuição da não conformidade no tratamento de esgoto</t>
  </si>
  <si>
    <t>3.1.3.c Apoio/cobrança das captações em tempo seco, onde aplicável e tecnicamente coerente e necessário</t>
  </si>
  <si>
    <t>3.1.3.d Estudo de viabilidade para o uso de tecnologias socioambientais existentes para o tratamento do esgoto sanitário em aglomerados subnormais, áreas rurais e pequenos núcleos urbanos</t>
  </si>
  <si>
    <t>3.1.3.e Incentivo ao aumento da disponibilidade de água de reuso para fins menos nobres com adaptações das plantas de tratamento de esgoto</t>
  </si>
  <si>
    <t>3.1.3.f Incentivo ao debate sobre o tratamento de lodo e do reuso de água em  ETEs</t>
  </si>
  <si>
    <t>3.1.4.b Promoção de discussões sobre viabilização de taxa para serviços de drenagem.</t>
  </si>
  <si>
    <t>3.1.4.c Levantamento do status e elaboração dos Planos Municipais Drenagem Urbana</t>
  </si>
  <si>
    <t>3.1.4.e Incentivo a um Programa de cadastramento das redes de drenagem com o apoio das Concessionárias</t>
  </si>
  <si>
    <t xml:space="preserve"> 3.1.4.f Desenvolvimento de estudos visando a preservação das linhas e calhas de drenagens naturais</t>
  </si>
  <si>
    <t>3.1.4.g Incentivo ao desenvolvimento de projetos de drenagem e manejo de águas pluviais que têm como foco a Soluções baseadas na Natureza</t>
  </si>
  <si>
    <t xml:space="preserve">3.2.1.a Atualização de inventário do número maior possível de unidades efetivamente produtoras (incluindo de água mineral) e unificação de dados cadastrais </t>
  </si>
  <si>
    <t>3.2.1.b Seleção de pontos de obtenção de dados hidrogeológicos e de qualidade de água</t>
  </si>
  <si>
    <t>3.2.1.c Avaliação, consolidação e interpretação dos dados obtidos para efetivação do enquadramento de águas subterrâneas</t>
  </si>
  <si>
    <t>3.2.2.c Estudo para determinar áreas de recarga dos aquíferos com objetivo de conservação dessas áreas</t>
  </si>
  <si>
    <t>3.3.a Identificação de áreas críticas geradoras de poluição difusa de origem agrícola e animal</t>
  </si>
  <si>
    <t>3.3.b Realização de encontro com o setor agropecuário para divulgação dos resultados</t>
  </si>
  <si>
    <t>3.3.c Apresentação de alternativas de boas práticas pelo uso das águas</t>
  </si>
  <si>
    <t>3.3.d Formalização de documento para articulação com os órgãos responsáveis sobre a fiscalização e o monitoramento do risco ambiental de agrotóxicos</t>
  </si>
  <si>
    <t>3.3.e Realização de reunião com órgãos vinculados à agropecuária para incentivar o agrupamento das captações de água dos pequenos produtores</t>
  </si>
  <si>
    <t>3.4.a Acompanhamento dos estudos relativos ao monitoramento quali-quantitativo para as bacias da Região Hidrográfica da Baía de Guanabara</t>
  </si>
  <si>
    <t>3.4.b Definição de protocolo de integração dos dados de monitoramento</t>
  </si>
  <si>
    <t>3.4.c Realização de levantamento bati-altimétrico das lagoas e da Baía de Guanabara, assim como de parâmetros oceonográficos, para subsidiar estudos como da intrusão salina, riscos costeiros e mudanças climáticas</t>
  </si>
  <si>
    <t>3.4.d Realização de campanhas de medição de vazão no alto, médio e baixo Guapiaçu e Macacu para se iniciar um estudo sobre o volume de captação nesses rios.</t>
  </si>
  <si>
    <t>3.4.e Estudo para verificar o status da rede de monitoramento atual de qualidade e quantidade de água.</t>
  </si>
  <si>
    <t xml:space="preserve">3.4.f Instalação e manutenção das estações para monitoramento quali-quantitativo da água superficial e subterrânea </t>
  </si>
  <si>
    <t>Orçado na ação 1.2.g</t>
  </si>
  <si>
    <t xml:space="preserve"> 3.5.b Estudo de caracterização do perfil de uso da água na indústria e comércio e lançamento de efluentes</t>
  </si>
  <si>
    <t>3.5.c Encontro com o setor industrial e comercial para divulgação dos resultados do estudo</t>
  </si>
  <si>
    <t>3.5.d Formalização de documento aos atores vinculados as indústrias e aos principais usuários do setor industrial e comercial, apresentando as alternativas de boas práticas pelo uso das águas</t>
  </si>
  <si>
    <t>3.5.e Articulação com a FIRJAN e FECOMERCIO para a implementação de metas para redução do consumo de água</t>
  </si>
  <si>
    <t>4.1.b Difusão,mobilização e formalização de acordos em locais que receberão programas</t>
  </si>
  <si>
    <t>4.1.c Verificação dos resultados da aplicação do Pagamento por Serviços Ambientais</t>
  </si>
  <si>
    <t>4.1.d Articulação com órgão competente para implementação do PSA em Unidades de Conservação</t>
  </si>
  <si>
    <t>4.1.e Articulação com as prefeituras para implementação do IPTU Verde</t>
  </si>
  <si>
    <t>4.2.1.a Articulação de parcerias para implementação do plano considerando as linhas estruturantes do Programa de Educação Ambiental estadual e municipal, quando couber</t>
  </si>
  <si>
    <t>Ação definida a partir dos orçamentos propostos no Plano de Educação Ambiental e dos valroes que estão presentes no orçamento do PAP</t>
  </si>
  <si>
    <t>4.2.1.b Fortalecimento e acompanhamento dos Projetos Político Pedagógicos (PPPs) e/ou Projetos de Educação Ambiental com tema água nas escolas públicas</t>
  </si>
  <si>
    <t>4.2.2.b Implementação das ações do plano de Educação Ambiental em Unidades de Conservação e comunidades do entorno</t>
  </si>
  <si>
    <t>4.2.2.c Implementação da educação ambiental não formal incluindo a participação de comunidades específicas</t>
  </si>
  <si>
    <t>4.2.2.d Implementação de processos formativos vinculados a educação para a gestão ambiental pública com material pedagógico</t>
  </si>
  <si>
    <t>4.2.3.a Integração com o previsto no Plano de Comunicação para ações de mobilização social</t>
  </si>
  <si>
    <t>4.3.a Articulação na criação, ampliação da área de Unidades de Conservação ou de suas zonas de amortecimento bem como apoio na elaboração e revisão dos planos de manejo</t>
  </si>
  <si>
    <t> 4.3.b Realização de estudos técnicos integrados visando a revitalização/recuperação de rios e lagoas incluindo Soluções baseadas na Natureza, quando tecnicamente viáveis e  organizados em Banco de Dados</t>
  </si>
  <si>
    <t>4.3.f Elaboração de Plano Diretor Florestal da RH-V em sinergia com outros planos e estudos já publicados*</t>
  </si>
  <si>
    <t>4.4.a Fomento a recuperação de APPs na RH-V</t>
  </si>
  <si>
    <t>4.4.b Elaboração de projeto de delimitação de APPs em cada município por georreferenciamento</t>
  </si>
  <si>
    <t xml:space="preserve">4.4.c Acompanhamento para incremento da criação de  APPs </t>
  </si>
  <si>
    <t>4.4.d Estudos e projetos para desapropriação de áreas de APP invadidas, com subsequente recuperação</t>
  </si>
  <si>
    <t>4.5.b Lançamento de edital e contratação de projetos que consistem em infraestrutura verde</t>
  </si>
  <si>
    <t>5.1.a Elaboração do Plano de gerenciamento de risco, incluindo  risco industrial e eventos críticos, mapeamento de áreas de vulnerabilidade ambiental, tais como as ribeirinhas e as costeiras, transposição do Paraíba do Sul para o Guandu e a operação da ETA, gestão de risco de inundação e evento extremos devido à mudanças climáticas.</t>
  </si>
  <si>
    <t>Orçado na ação 5.1.a</t>
  </si>
  <si>
    <t xml:space="preserve">5.2.b Estudo para a prevenção e controle de acidentes com risco de contaminação aos recursos hídricos </t>
  </si>
  <si>
    <t>1. GOVERNANÇA E GERENCIAMENTO DOS RECURSOS HÍDRICOS</t>
  </si>
  <si>
    <t>2. IMPLEMENTAÇÃO E APERFEIÇOAMENTO DOS INSTRUMENTOS DO GESTÃO</t>
  </si>
  <si>
    <t>3. COMPATIBILIZAÇÃO DO BALANÇO HÍDRICO</t>
  </si>
  <si>
    <t>4.  CONSERVAÇÃO E RESTAURAÇÃO DOS RECURSOS HÍDRICOS</t>
  </si>
  <si>
    <t>5. SEGURANÇA HÍDRICA</t>
  </si>
  <si>
    <t>Observação</t>
  </si>
  <si>
    <t>TOTAL</t>
  </si>
  <si>
    <t>Priorização Técnica</t>
  </si>
  <si>
    <t>Característica de Execução da Ação</t>
  </si>
  <si>
    <t>2.5.d Articulação do MOP com o PAP do CBH-BG, para corroborar com temporalidade e ações</t>
  </si>
  <si>
    <t>Disponibilidade de Recursos</t>
  </si>
  <si>
    <t>Prazo (Importância e Urgência)</t>
  </si>
  <si>
    <t>Priorização Institucional</t>
  </si>
  <si>
    <t>Pontuação:
4 - Curtíssimo Prazo (1-2 anos)
3 - Curto Prazo (3-5 anos)
2 - Médio Prazo (6-10 anos) 
1 - Longo Prazo (11-25 anos)</t>
  </si>
  <si>
    <t>Pontuação:
2 - Sim
1 - Não</t>
  </si>
  <si>
    <t>A Ação está encaminhada?</t>
  </si>
  <si>
    <t>Observação sobre os Atores</t>
  </si>
  <si>
    <t>Priorização Qualitativa 
(Ordenamento ou Preferência do Comitê pela realização da Ação)</t>
  </si>
  <si>
    <t>Por ordem de Projetos</t>
  </si>
  <si>
    <t>Pontuação:
2 - É prioritária
1 - Não é prioritária
0 - Critério não se aplica</t>
  </si>
  <si>
    <t>Estrutura Organizacional (Forma de Acesso)</t>
  </si>
  <si>
    <t>Priorização Financeira (não se aplica para ações sem valores)</t>
  </si>
  <si>
    <t>Ação</t>
  </si>
  <si>
    <t>Programa</t>
  </si>
  <si>
    <t>Eixo temático</t>
  </si>
  <si>
    <t>Por exequibilidade das Ações</t>
  </si>
  <si>
    <t>Quano</t>
  </si>
  <si>
    <t>1.1.e Participação do CBH-BG nas audiências públicas e processos de elaboração dos  planos e programas estadual, federal e dos municípios pertencentes à RH-V com incidência territorial e que tem sinergia com a gestão dos recursos hídricos, tais como planos diretores, planos de saneamento básico, resíduos sólidos, dentre outros, de modo que os instrumentos de planejamento estejam alinhado ao PRH-BG</t>
  </si>
  <si>
    <t>Pontuação:
2 - É prioritária (Fácil)
1 - Não é prioritária  (Não é fácil)
0 - Critério não se aplica</t>
  </si>
  <si>
    <t>1.6.e Apoio ao poder público municipal para melhorar o aporte de informações dos dados autodeclaratórios, como informações prestadas ao Sistema Nacional de Informação sobre Saneamento.</t>
  </si>
  <si>
    <t>2.3.e Articulação com as prefeituras municipais e INEA no monitoramento quali-quantitativo</t>
  </si>
  <si>
    <t>4.3.c Contratatação de serviços especializados para implantação de marcos georreferenciados na delimitação da Faixa Marginal de Proteção</t>
  </si>
  <si>
    <t>5.1.b Compatibilização do Plano de gerenciamento de risco da bacia da Baía de Guanabara com o Plano de Segurança Hídrica do estado do Rio de Janeiro.</t>
  </si>
  <si>
    <t>5.1.c Implementação do plano de gerenciamento de risco da bacia da Baía de Guanabara, de forma trazer perspectivas da Saúde Ambiental</t>
  </si>
  <si>
    <t>Valor máximo = 18
Valor mínimo = 5</t>
  </si>
  <si>
    <t>Todos os subcomitês</t>
  </si>
  <si>
    <t>Abrangência</t>
  </si>
  <si>
    <r>
      <t>Descrição:
Responsável pela ação e recursos</t>
    </r>
    <r>
      <rPr>
        <b/>
        <sz val="8"/>
        <color rgb="FFFF0000"/>
        <rFont val="Calibri"/>
        <family val="2"/>
        <scheme val="minor"/>
      </rPr>
      <t xml:space="preserve"> Informação presente nas fichas, será preenchida depois</t>
    </r>
  </si>
  <si>
    <r>
      <t xml:space="preserve">Descrição:
Outros atores envolvidos </t>
    </r>
    <r>
      <rPr>
        <b/>
        <sz val="8"/>
        <color rgb="FFFF0000"/>
        <rFont val="Calibri"/>
        <family val="2"/>
        <scheme val="minor"/>
      </rPr>
      <t>Informação presente nas fichas, será preenchida depois</t>
    </r>
  </si>
  <si>
    <t>2.1.a Modelagem hidrológica a partir do monitoramento existente e previsto</t>
  </si>
  <si>
    <t xml:space="preserve">3.1.2.d Estudo sobre barragens de regularização da vazão e abastecimento de água na região Leste </t>
  </si>
  <si>
    <t>3.1.2.f Projeto para abastecimento de água / saneamento em áreas rurais e em pequenos núcleos urbanos descentralizados</t>
  </si>
  <si>
    <t>Todos os subcomitês, subcomitês sistemas lagunares</t>
  </si>
  <si>
    <t>Subcomitê Leste</t>
  </si>
  <si>
    <r>
      <t xml:space="preserve">Descrição: Facilidade de desenvolver a ação.  Quanto mais fácil, maior a pontuação. </t>
    </r>
    <r>
      <rPr>
        <b/>
        <sz val="8"/>
        <color rgb="FFFF0000"/>
        <rFont val="Calibri"/>
        <family val="2"/>
        <scheme val="minor"/>
      </rPr>
      <t>Informação presente nas fichas, será preenchida depois</t>
    </r>
  </si>
  <si>
    <t>Embutido na Comunicação</t>
  </si>
  <si>
    <t>Custo embutido na ação 2.1.b</t>
  </si>
  <si>
    <t>Custo embutido em outras ações, como por ex na ação 1.4.c</t>
  </si>
  <si>
    <t>Ação orçada no item 2.4.a</t>
  </si>
  <si>
    <t>Custo embutido na ação 1.2.g</t>
  </si>
  <si>
    <t>Custo orçado no programa no progrma 1.5.b</t>
  </si>
  <si>
    <t>Custo embutido na ação 1.5.d</t>
  </si>
  <si>
    <t>Custo embutido na ação 1.5.b</t>
  </si>
  <si>
    <t>Pontuação:
3 - Alta (Liberação Imediata - Recursos da Cobrança)
2 - Média (Precisa de Projeto ou Articulaçãopara a liberação - Recursos da Cobrança ou Outras Fontes)
1 - Baixa (Precisa entrar na Agenda - Outras Fontes)
0 - Critério não se aplica (Ação sem custo)</t>
  </si>
  <si>
    <t>Pontuação:
3 - Negociação Interna (Aprovação do Comitê)
2 - Negociação Externa Direta (com esfera municipal, estadual, federal ou outras)
1 - Negociação Externa Indireta (precisa de intermediação do Governo, ou de uma esfera para negociar)
0 - Critério não se aplica (Ação sem custo)</t>
  </si>
  <si>
    <t>Onde é aplicada essa ação, ou onde é prioridade? Exemplo: todos os subcomitês, subcomitê Leste, etc.</t>
  </si>
  <si>
    <t>Subcomitês Oeste, Sistema Lagunar de Jacarepaguá e Sistema Lagunar da Lagoa Rodrigo de Freitas</t>
  </si>
  <si>
    <t>Todos os subcomitês, especialmente Subcomitê Sistema Lagunar de Maricá-Guarapina</t>
  </si>
  <si>
    <t xml:space="preserve">3.1.4.a Aprofundamento do conhecimento das inter-relações entre gestão de áreas de risco (alagamento, inundação e deslizamentos) e drenagem urbana, por meio da elaboração de inventário para identificação de localidades com condições críticas do ponto de vista de drenagem urbana, para assim subsidiar ações específicas nas áreas identificadas </t>
  </si>
  <si>
    <t>Pontuação:
2 - Contínua
1 - Pontual</t>
  </si>
  <si>
    <t xml:space="preserve">4.2.2.a Implementação das ações do plano buscando a transversalidade nos programas e macroprogramas </t>
  </si>
  <si>
    <t>4.5.a Elaboração de estudos e projetos para aumentar a permeabilidade nas áreas de mananciais e áreas urbanas</t>
  </si>
  <si>
    <t>CBH-BG</t>
  </si>
  <si>
    <t>Entidade delegatária das funções de Agência da Bacia do CBH-BG, INEA, SEAS, MMA, secretarias municipais de meio ambiente, movimentos socais, instâncias colegiadas, sociedade civil, concessionárias dos serviços públicos de água e esgoto, Ministério Público</t>
  </si>
  <si>
    <t>Entidade delegatária das funções de Agência da Bacia do CBH-BG, INEA, SEAS, secretarias municipais de meio ambiente, órgãos municipais e estaduais, setores usuários, e outros atores estratégicos da sociedade civil.</t>
  </si>
  <si>
    <t>Entidade Delegatária</t>
  </si>
  <si>
    <t>Entidade delegatária das funções de Agência da Bacia do CBH-BG, INEA</t>
  </si>
  <si>
    <t>INEA, CBH-BG</t>
  </si>
  <si>
    <t>Entidade delegatária das funções de Agência da Bacia do CBH-BG, sociedade civil, assessoria de imprensa, usuários da água e demais interessados.</t>
  </si>
  <si>
    <t>Entidade delegatária das funções de Agência da Bacia do CBH-BG, universidades, estudantes de graduação, pós-graduação, mestrado e doutorado, sociedade civil, movimentos sociais.</t>
  </si>
  <si>
    <t>Entidade delegatária das funções de Agência da Bacia do CBH-BG, Agenersa, prefeituras municipais, ANA, Instituto Rio-Metrópole, INEA, governo estadual do Rio de Janeiro, concessionárias de saneamento básico.</t>
  </si>
  <si>
    <t>Entidade delegatária das funções de Agência da Bacia do CBH-BG, INEA, CERHI-RJ, Emater e usuários de recursos hídricos</t>
  </si>
  <si>
    <t>Outras instituições/órgãos</t>
  </si>
  <si>
    <t>Entidade delegatária das funções de Agência da Bacia do CBH-BG, INEA, CERHI-RJ, Emater, CBH-BG e usuários de recursos hídricos</t>
  </si>
  <si>
    <t>INEA</t>
  </si>
  <si>
    <t>Entidade delegatária das funções de Agência da Bacia do CBH-BG, CERHI-RJ, Emater, CBH-BG e usuários de recursos hídricos</t>
  </si>
  <si>
    <t>Entidade delegatária das funções de Agência da Bacia do CBH-BG, CERHI-RJ, FUNDRHI-RJ e usuários de recursos hídricos</t>
  </si>
  <si>
    <t>CERHI-RJ</t>
  </si>
  <si>
    <t xml:space="preserve">Entidade delegatária das funções de Agência da Bacia do CBH-BG, INEA, CERHI-RJ e atores estratégicos da bacia. </t>
  </si>
  <si>
    <t xml:space="preserve">Entidade delegatária das funções de Agência da Bacia do CBH-BG, INEA e atores estratégicos da bacia. </t>
  </si>
  <si>
    <t>INEA, secretarias municipais e estaduais, Ministério Público do Rio de Janeiro</t>
  </si>
  <si>
    <t>Entidade delegatária das funções de Agência da Bacia do CBH-BG, INEA, prefeituras municipais, governo estadual do Rio de Janeiro, demais atores envolvidos na implementação das ações do PRH-BG</t>
  </si>
  <si>
    <t>Entidade delegatária das funções de Agência da Bacia do CBH-BG, INEA, SEAS, MMA, secretarias municipais de meio ambiente, organizações com interesse em fomentar o PSA, concessionárias do saneamento, governo do estado do Rio de Janeiro</t>
  </si>
  <si>
    <t>Entidade delegatária das funções de Agência da Bacia do CBH-BG, INEA, secretarias municipais de meio ambiente, secretaria estadual e municipal de educação, escolas, universidades, entre outros</t>
  </si>
  <si>
    <t>Entidade delegatária das funções de Agência da Bacia do CBH-BG, INEA, secretarias municipais de meio ambiente, escolas, universidades, ONGs, associações, sociedade civil</t>
  </si>
  <si>
    <t>4.2.2.e Conscientização e ações de prevenção sobre riscos associados às mudanças climáticas - economia de água, drenagem, movimentos de massa, erosão costeira, aumento de inundações, entre outras</t>
  </si>
  <si>
    <t>4.2.2.f Elaboração e divulgação de material pedagógico sobre temas relacionados a gestão de recursos hídricos</t>
  </si>
  <si>
    <t>Entidade delegatária das funções de Agência da Bacia do CBH-BG, INEA, secretarias municipais de meio ambiente, escolas, universidades, ONGs, associações, sociedade civil, setores usuários de recursos hídricos</t>
  </si>
  <si>
    <t>Entidade delegatária das funções de Agência da Bacia do CBH-BG, INEA, secretarias municipais e estadual de meio ambiente, empresa de consultoria.</t>
  </si>
  <si>
    <t>Entidade delegatária das funções de Agência da Bacia do CBH-BG, INEA, secretarias municipais e estadual de meio ambiente</t>
  </si>
  <si>
    <t>Entidade delegatária das funções de Agência da Bacia do CBH-BG, INEA, secretarias municipais e estadual de meio ambiente, empresas de consultoria</t>
  </si>
  <si>
    <t>Entidade delegatária das funções de Agência da Bacia do CBH-BG, secretaria municipais, governo do estado do Rio de Janeiro, Defesa Civil.</t>
  </si>
  <si>
    <t>Entidade delegatária das funções de Agência da Bacia do CBH-BG, INEA, Cedae, secretarias municipais de meio ambiente, concessionárias de saneamento, setores usuários de recursos hídricos, Defesa Civil</t>
  </si>
  <si>
    <t>Entidade delegatária das funções de Agência da Bacia do CBH-BG, concessionárias de saneamento básico, secretarias municipais de meio ambiente e governo do estado do Rio de Janeiro.</t>
  </si>
  <si>
    <t>Entidade delegatária das funções de Agência da Bacia do CBH-BG, INEA, Cedae, concessionárias de saneamento básico, secretarias municipais de meio ambiente e governo do estado do Rio de Janeiro</t>
  </si>
  <si>
    <t>Entidade delegatária das funções de Agência da Bacia do CBH-BG, INEA, secretarias municipais de meio ambiente e governo do estado do Rio de Janeiro</t>
  </si>
  <si>
    <t>Entidade delegatária das funções de Agência da Bacia do CBH-BG, INEA, secretarias municipais de meio ambiente, setores usuários de recursos hídricos, governo do estado do Rio de Janeiro.</t>
  </si>
  <si>
    <t>Entidade delegatária das funções de Agência da Bacia do CBH-BG, INEA, órgãos vinculados a agropecuária, setores usuários da agropecuária</t>
  </si>
  <si>
    <t>Entidade delegatária das funções de Agência da Bacia do CBH-BG, INEA, sociedade civil, prefeituras municipais</t>
  </si>
  <si>
    <t>Entidade delegatária das funções de Agência da Bacia do CBH-BG, FIRJAN, FECOMÉRCIO, setor industrial e comercial</t>
  </si>
  <si>
    <t>Valor máximo = 6
Valor mínimo = 2</t>
  </si>
  <si>
    <t>Descrição:
Condicionantes ou pré-requisitos de outros Projetos. Indicar o número da ação a qual se relaciona na ordem da elaboração de projetos.</t>
  </si>
  <si>
    <t>Antes</t>
  </si>
  <si>
    <t>Depois</t>
  </si>
  <si>
    <t>Todas as ações</t>
  </si>
  <si>
    <t>1.2.a, 5.1.a</t>
  </si>
  <si>
    <t xml:space="preserve">1.1.d, 1.1.e, 1.1f.f, 1.2.a, 1.6.b, 1.6.c, 1.6.e,  2.1.b, 2.1.c, 2.1.d, 2.1.e, 2.1.f, 2.1.g, 2.1.h, 2.3.e, 2.4.d, 3.1.1.b, 3.1.1.c, 3.1.1.d, 3.1.2.a, 3.1.2.e, 3.1.3.a, 3.1.4.c, 4.4.a, 4.4.b, 4.2.2.a, 4.2.2.b, 4.2.2.c, 4.3.e, 4.1.d, 4.2.1.a, 4.2.1.b, 5.1.a </t>
  </si>
  <si>
    <t xml:space="preserve">1.5.a, 1.5.c, 1.6.b, 1.6.c, 1.6.e, 2.1.g, 2.1.h, 2.5.c, 3.1.1.d, 3.1.2.b, 3.1.3.a,  3.1.4.c, 3.3.d, 3.3.e, 4.1.b, 4.1.d, 4.1.e, 4.2.2.b, 4.2.2.c, 4.3.a, 4.4.b,  </t>
  </si>
  <si>
    <t>2.5.a</t>
  </si>
  <si>
    <t>1.1.f, 1.1.h, 1.1.j, 2.1.b, 2.2.a, 2.3.a, 2.3.b, 3.1.1.d, 3.1.3.a, 3.1.b, 3.3.e, 3.3.5.c, 3.5.e, 4.1.d, 4.3.b, 4.3.d 4.3.e, 4.3.f, 4.4.b, 4.4.d, 4.5.a, 5.1.a, 5.1.b, 5.2.a, 5.2.b</t>
  </si>
  <si>
    <t>1.1.b, 1.1.c, 1.1.h, 1.1.j, 1.1.k, 1.2.a, 1.2.b, 1.2.c, 1.2.f, 1.4.d, 1.4.e, 1.5.a, 1.5.c, 2.1.d, 2.1.e, 2.3.e, 2.4.d, 3.1.3.a, 3.1.3.b, 3.1.3.c, 3.1.3.f, 3.1.4.a, 3.1.4.b, 3.3.b, 3.3.d, 3.3.e, 3.4.a, 3.5.e,  4.1.b, 4.1.d, 4.1.e, 4.2.1.a, 4.2.1.b, 4.2.2.b, 4.2.2.c, 4.2.2.d, 4.3.a, 4.3.e</t>
  </si>
  <si>
    <t>3.1.1.b, 3.1.2.a, 3.1.2.c, 3.2.1.f, 3.1.3.a, 3.1.3.e, 3.1.3.f, 3.1.4.a, 3.1.4.b, 3.1.4.c, 3.1.4.e, 3.1.4.g, 3.4.a, 3.5.d, 3.5.e</t>
  </si>
  <si>
    <t>1.1.c, 2.4.c</t>
  </si>
  <si>
    <t>1.1.c, 1.1.h, 1.1.e, 1.1.k, 1..6.c</t>
  </si>
  <si>
    <t>1.1.c, 1.1.d, 1.1.e, 1.1.f, 1.1.g</t>
  </si>
  <si>
    <t>1.3.a, 1.3.b, 1.3.c, 1.3.d</t>
  </si>
  <si>
    <t xml:space="preserve">1.1.a, </t>
  </si>
  <si>
    <t xml:space="preserve">1.7.e, 1.7.g, 3.1.1.a, 3.1.4.c, 3.1.4.b, 3.5.a, 5.2.a, </t>
  </si>
  <si>
    <t>1.1.d	1.2.a	1.2.b	1.2.d	1.2.g	1.3.c	1.4.c	1.5.b	1.5.d	1.6.a	1.7.b	1.7.c	1.7.d	2.1.a	2.1.b	2.2.a	2.3.a	2.4.b	2.5.c	2.5.d	3.1.1.c 	3.1.1.b	3.1.2.d	3.1.2	3.1.2.f	3.1.3.d	3.1.4.a	3.2.1.a	3.2.1.b 	3.2.1.c 	3.2.2.a	3.2.2.c	3.3.a	3.4.c	3.4.d	3.4.e	3.4.f	4.1.a	 4.3.b	4.3.c	4.3.d	4.3.e	4.4.b	4.4.d	5.1.a	5.2.b</t>
  </si>
  <si>
    <t xml:space="preserve">1.5.b, 1.5.d, 1.7.e, 1.7.g, </t>
  </si>
  <si>
    <t xml:space="preserve"> 1.5.d, 1.7.e, 1.7.g, </t>
  </si>
  <si>
    <t>1.5.a</t>
  </si>
  <si>
    <t>3.1.2.a, 3.1.2.f, 3.1.3.b, 3.1.3.d, 3.1.4.a, 4.4.d</t>
  </si>
  <si>
    <t>2.1.d, 2.1.e, 3.1.2.a, 3.1.2.f, 3.1.3.b</t>
  </si>
  <si>
    <t>1.7.b, 1.7.c, 1.7.d, 1.7.e, 1.7.f, 1.7.g, 1.7.h, 3.4.c,  4.3.b, 5.1.a, 5.1.6</t>
  </si>
  <si>
    <t>2.3.a, 2.3.b, 3.4.c, 4.3.b, 5.1.a, 5.1.6</t>
  </si>
  <si>
    <t>3.4.a, 3.4.b, 3.4.d, 3.4.e, 3.4.f</t>
  </si>
  <si>
    <t xml:space="preserve">3.4.a, 3.4.b, 3.4.d, 3.4.e, 3.4.f, 2.1.b, 2.1.c, 2.1.d, 2.1.e, 2.1.g, 2.1.h,  5.1.a, </t>
  </si>
  <si>
    <t xml:space="preserve">2.1.a, </t>
  </si>
  <si>
    <t>2.1.d Chamamento de usuários para cadastro e solicitação de outorgas</t>
  </si>
  <si>
    <t>2.1.h Revisão dos critérios para uso insignificante principalmente de águas subterrâneas</t>
  </si>
  <si>
    <t>2.1.g Busca pela melhor integração das outorgas e licenças ambientais</t>
  </si>
  <si>
    <t>2.1.a, 2.1.f, 2.1.h, 2.4.d, 3.1.2.c, 3.1.2.f, 3.2.1.c, 3.2.2.b, 3.2.2.c,</t>
  </si>
  <si>
    <t>2.1.a, 2.1.e, 2.1.f, 3.5.a</t>
  </si>
  <si>
    <t>2.1.a, 2.1.b, 2.1.h, 3.1.2.a, 3.2.2.a, 3.2.2.c, 3.4.a</t>
  </si>
  <si>
    <t xml:space="preserve">2.1.h, 2.2.b, 2.4.d, 3.3.a,  </t>
  </si>
  <si>
    <t>2.1.b</t>
  </si>
  <si>
    <t>2.1.c, 2.1.d, 2.1.e,  3.2.a, 3.2.1.a, 3.2.1.b, 3.2.2.a, 3.2.2.b</t>
  </si>
  <si>
    <t>2.3.b, 2.3.c, 2.3.d, 3.2.2.a, 3.2.2.b, 3.2.2.c, 3.5.a, 3.5.b, 4.3.a, 4.3.b, 4.3.d, 4.3.e, 4.4.a, 4.4.c, 4.5.a</t>
  </si>
  <si>
    <t xml:space="preserve"> 2.3.c, 2.3.d, 3.2.2.a, 3.2.2.b, 3.2.2.c, 3.5.a, 3.5.b, 4.3.a, 4.3.b, 4.3.d, 4.3.e, 4.4.a, 4.4.c, 4.5.a</t>
  </si>
  <si>
    <t>2.3.d, 3.2.2.a, 3.2.2.b, 3.2.2.c, 3.5.a, 3.5.b, 4.3.a, 4.3.b, 4.3.d, 4.3.e, 4.4.a, 4.4.c, 4.5.a</t>
  </si>
  <si>
    <t>3.2.1.b, 3.4.a, 3.4.b, 3.4.d, 3.5.a, 3.5.b,  4.3.a, 4.3.b, 4.3.d, 4.3.e, 4.4.a, 4.4.c, 4.5.a</t>
  </si>
  <si>
    <t xml:space="preserve">1.6.a, 2.4.b, 2.4.c, 2.4.d, 4.3.c, 4.4.b, 4.5.a, </t>
  </si>
  <si>
    <t xml:space="preserve">1.6.a,  2.4.c, 2.4.d, 4.3.c, 4.4.b, 4.5.a, </t>
  </si>
  <si>
    <t xml:space="preserve">1.7.c, 2.1.c, 3.1.1.a, 3.4.c, 3.4.b, 4.3.b, </t>
  </si>
  <si>
    <t>Ações que estarão previstas no MOP e no PAP</t>
  </si>
  <si>
    <t>3.1.1.a  Diagnóstico e definição de áreas prioritárias para recuperação de passivos ambientais devido a lixões desativados*</t>
  </si>
  <si>
    <t>3.1.1.b Articulação de parcerias com municípios e estado do Rio de Janeiro para elaboração de projetos básicos e executivos para a remediação de lixões</t>
  </si>
  <si>
    <t>3.1.1.c Levantamento do status dos Planos Municipais e regionais de Resíduos Sólidos</t>
  </si>
  <si>
    <t>3.1.1.d Estudo de viabilidade para implementação de parcerias municipais para disposição de resíduos sólidos e planejamento regional para integração e viabilização.</t>
  </si>
  <si>
    <t>3.1.1.c, 3.1.1.d, 4.4.d</t>
  </si>
  <si>
    <t>3.1.1.d</t>
  </si>
  <si>
    <t>4.4.d</t>
  </si>
  <si>
    <t>3.1.2.c</t>
  </si>
  <si>
    <t xml:space="preserve">3.1.2.e, 3.1.2.f, 3.1.3.c, 3.1.3.d, 3.1.4.d, 3.2.1.a, 3.2.1.b, 3.2.1.c, 3.2.2.a, 3.2.2.b, 3.2.2.2c, 3.4.a, 3.4.d, 3.4.f, 3.5.a, 4.3.a, 4.3.b, 4.3.c, 4.3.d, 4.3.e, 4.4.a, 4.4.b, 4.4.c, 4.4.d, 4.5.a, 4.5.b, 5.1.a, </t>
  </si>
  <si>
    <t>5.1.a</t>
  </si>
  <si>
    <t>5.1.a, 5.2.a</t>
  </si>
  <si>
    <t xml:space="preserve"> 2.3.a, 2.3.b, 2.3.c, 2.3.d, 4.3.a, 4.3.b, 4.3.c, 4.3.d, 4.3.e, 4.4.a, 4.4.b, 4.4.c, 4.4.d, 4.5.a, 4.5.b</t>
  </si>
  <si>
    <t>3.1.3.b, 3.1.3.d, 3.3.a, 3.3.c, 3.3.d, 3.3.e, 3.4.e</t>
  </si>
  <si>
    <t>4.3.b</t>
  </si>
  <si>
    <t>1.7.g, 5.1.a</t>
  </si>
  <si>
    <t>3.3.c</t>
  </si>
  <si>
    <t>3.1.4.c</t>
  </si>
  <si>
    <t>1.7.h, 1.7.e, 4.5.a, 4.5.b</t>
  </si>
  <si>
    <t>4.5.a, 4.5.b</t>
  </si>
  <si>
    <t xml:space="preserve"> 3.2.2.a, 3.2.2.c, 3.4.a, 3.4.d, 3.4.e, 3.4.f</t>
  </si>
  <si>
    <t>3.2.1.b, 3.2.1.c, 3.2.2.a, 3.2.2.c, 3.4.a, 3.4.d, 3.4.e, 3.4.f</t>
  </si>
  <si>
    <t>2.1.c, 2.1.d, 2.1.e</t>
  </si>
  <si>
    <t>3.2.2.b</t>
  </si>
  <si>
    <t>3.2.2.b Implantação de unidades produtoras de água subterrânea monitoradas</t>
  </si>
  <si>
    <t>3.4.f</t>
  </si>
  <si>
    <t>3.3.b, 3.3.c, 5.2.b</t>
  </si>
  <si>
    <t>3.3.c, 3.3.e</t>
  </si>
  <si>
    <t>3.3.d, 3.3.e</t>
  </si>
  <si>
    <t>5.2.b</t>
  </si>
  <si>
    <t>1.7.e, 2.1.a, 3.4.a</t>
  </si>
  <si>
    <t>1.7.e, 1.7.g, 1.7.h, 5.1.a, 51.b, 5.2.a,</t>
  </si>
  <si>
    <t>3.1.2.d</t>
  </si>
  <si>
    <t>3.1.3.d, 3.3.e, 3.4.e</t>
  </si>
  <si>
    <t>1.7.e, 2.1.a, 3.4.e</t>
  </si>
  <si>
    <t>2.1.a, 1.7.c</t>
  </si>
  <si>
    <t>3.2.1.c, 3.2.2.a, 3.2.2.b, 3.2.2.c</t>
  </si>
  <si>
    <t>3.5.b, 3.5.c, 3.5.d, 3.5.e</t>
  </si>
  <si>
    <t>4.1.b, 4.1.c, 4.1.d, 4.1.e</t>
  </si>
  <si>
    <t>4.1.c, 4.1.d, 4.1.e</t>
  </si>
  <si>
    <t>4.2.1.b</t>
  </si>
  <si>
    <t>4.2.2.c, 4.2.2.d, 4.2.2.e, 4.2.2.f</t>
  </si>
  <si>
    <t>4.2.2.d, 4.2.2.e, 4.2.2.f</t>
  </si>
  <si>
    <t xml:space="preserve">1.7.f, 4.4.a, 4.4.d, </t>
  </si>
  <si>
    <t>1.4.d</t>
  </si>
  <si>
    <t xml:space="preserve">4.3.e, 4.3.f, </t>
  </si>
  <si>
    <t>1.7.c, 3.4.a,  3.4.c, 3.4.d</t>
  </si>
  <si>
    <t>4.3.d, 4.3.e, 4.4.a, 4.4.b, 4.4.c, 4.4.d</t>
  </si>
  <si>
    <t>4.3.e, 4.4.a, 4.4.b, 4.4.c, 4.4.d</t>
  </si>
  <si>
    <t>4.4.a, 4.4.b, 4.4.c, 4.4.d</t>
  </si>
  <si>
    <t>1.7.b</t>
  </si>
  <si>
    <t>4.4.b, 4.4.c, 4.4.d</t>
  </si>
  <si>
    <t>4.4.c, 4.4.d</t>
  </si>
  <si>
    <t>3.1.3.b, 4.3.d</t>
  </si>
  <si>
    <t>4.5.b</t>
  </si>
  <si>
    <t>4.3.b, 4.3.d, 4.3.e, 4.3.f</t>
  </si>
  <si>
    <t>5.1.c</t>
  </si>
  <si>
    <t>5.1.b, 5.1.c, 3.1.2.c</t>
  </si>
  <si>
    <t xml:space="preserve">5.1.a, 3.4.c, </t>
  </si>
  <si>
    <t xml:space="preserve">3.3.d, 3.5.b, 3.5.d, </t>
  </si>
  <si>
    <t>1.7.g, 3.1.4.e, 3.1.4.f, 3.1.4.g, 4.5.a, 4.5.b, 5.1.a</t>
  </si>
  <si>
    <t>1.7.g, 1.7.h, 2.3.a, 2.3.b, 3.4.c,  4.3.b, 5.1.a, 5.1.6</t>
  </si>
  <si>
    <t>1.7.f, 1.7.g, 1.7.h, 2.3.a, 2.3.b, 3.4.c,  4.3.b, 5.1.a, 5.1.6</t>
  </si>
  <si>
    <t>1.7.e, 1.7.f, 1.7.g, 1.7.h, 2.3.a, 2.3.b, 3.4.c,  4.3.b, 5.1.a, 5.1.6</t>
  </si>
  <si>
    <t>1.7.d, 1.7.e, 1.7.f, 1.7.g, 1.7.h, 2.3.a, 2.3.b, 3.4.c,  4.3.b, 5.1.a, 5.1.6</t>
  </si>
  <si>
    <t>1.7.c, 1.7.d, 1.7.e, 1.7.f, 1.7.g, 1.7.h, 2.3.a, 2.3.b, 3.4.c,  4.3.b, 5.1.a, 5.1.6</t>
  </si>
  <si>
    <t>1.2.e Acompanhamento de indicadores de governança do CBH-BG</t>
  </si>
  <si>
    <t>1.4.b Implementação no site do CBH-BG de uma seção de acompanhamento de execução das metas do PRH-BG, através de seus indicadores, com atualização periódica</t>
  </si>
  <si>
    <t>1.5.c Estabelecimento de parcerias com organizações da sociedade civil, redes, coletivos e movimentos sociais para realização de ações de interesse para a gestão de recursos hídricos</t>
  </si>
  <si>
    <t>2.3.d Criação de resolução específica que enquadra todos os trechos de rios em UCs como classe especial ou classe 1</t>
  </si>
  <si>
    <t>2.5.a Criação de um grupo de acompanhamento da implementação do Plano</t>
  </si>
  <si>
    <t>3.1.2.c Apoio nos  estudos e alternativas para a redução de dependência de parte da RH-V do sistema Guandu</t>
  </si>
  <si>
    <t>4.3.d Realização de estudos e projetos de engenharia em áreas Prioritárias à Proteção de Mananciais</t>
  </si>
  <si>
    <t>1.1 Estruturação do Arranjo Institucional do CBH-BG</t>
  </si>
  <si>
    <t>1.2 Fortalecimento do CBH-BG</t>
  </si>
  <si>
    <t>1.3 Fortalecimento da Entidade Delegatária</t>
  </si>
  <si>
    <t>1.4 Implementação do Sistema de Comunicação</t>
  </si>
  <si>
    <t>1.5 Incentivo a sistematização de saberes e experiências no âmbito do CBH-BG</t>
  </si>
  <si>
    <t>1.6 Articulação com concessionárias do saneamento </t>
  </si>
  <si>
    <r>
      <rPr>
        <sz val="10"/>
        <color theme="1"/>
        <rFont val="Arial"/>
        <family val="2"/>
      </rPr>
      <t xml:space="preserve">1.7 </t>
    </r>
    <r>
      <rPr>
        <sz val="10"/>
        <color rgb="FF000000"/>
        <rFont val="Arial"/>
        <family val="2"/>
      </rPr>
      <t>Articulação com as instituições de gerenciamento costeiro</t>
    </r>
  </si>
  <si>
    <t>2.1 Outorga</t>
  </si>
  <si>
    <t>2.2 Cobrança pelo uso das águas</t>
  </si>
  <si>
    <t>2.3 Enquadramento </t>
  </si>
  <si>
    <t> 2.4 Sistema de Informações</t>
  </si>
  <si>
    <t>2.5 Monitoramento do Plano de Recursos Hídricos</t>
  </si>
  <si>
    <t>3.1.1 Melhoria da gestão de resíduos sólidos</t>
  </si>
  <si>
    <t>3.1.2 Ampliação e Aperfeiçoamento dos Sistemas de Abastecimento de Água</t>
  </si>
  <si>
    <t>3.1.3 Ampliação e Aperfeiçoamento dos Sistemas de Esgotamento Sanitário</t>
  </si>
  <si>
    <t>3.1.4 Melhoria no manejo das águas pluviais e gestão de drenagem urbana</t>
  </si>
  <si>
    <t>3.2.1 Levantamento das características quali-quantitativas de unidade produtora</t>
  </si>
  <si>
    <t>3.2.2 Medidas para a explotação sustentável da água subterrânea</t>
  </si>
  <si>
    <t>3.3 Ações para a agropecuária</t>
  </si>
  <si>
    <t>3.4 Rede de monitoramento</t>
  </si>
  <si>
    <t>3.5 Ações para a indústria e comércio</t>
  </si>
  <si>
    <t xml:space="preserve">4.1 Programa por Pagamento por Serviços Ambientais </t>
  </si>
  <si>
    <t xml:space="preserve">4.2.1 Educação ambiental formal </t>
  </si>
  <si>
    <t xml:space="preserve">4.2.2. Educação ambiental não formal </t>
  </si>
  <si>
    <t>4.2.3 Mobilização</t>
  </si>
  <si>
    <t>4.3 Infraestrutura verde</t>
  </si>
  <si>
    <t>4.4 Conservação e recuperação de APPs</t>
  </si>
  <si>
    <t>4.5 Aumento da taxa de permeabilidade em áreas urbanas</t>
  </si>
  <si>
    <t>5.1 Plano de Gerenciamento de Risco da bacia da Baía de Guanabara</t>
  </si>
  <si>
    <t>5.2 Atualização das informações para subsidiar ações relacionadas à eventos críticos</t>
  </si>
  <si>
    <t>1.1.e Participação do CBH-BG nas audiências públicas e processos de elaboração dos  planos e programas estadual, federal e dos municípios pertencentes à RH-V com incidência territorial e que tem sinergia com a gestão dos recursos hídricos, tais como planos diretores, planos de saneamento básico, resíduos sólidos, dentre outros, de modo que os instrumentos de planejamento estejam alinhados ao Plano de Recursos Hídricos da RH-V</t>
  </si>
  <si>
    <t>1.7.f Apoio aos grupos de escoteiros do mar e comunidades pesqueiras artesanais</t>
  </si>
  <si>
    <t xml:space="preserve">4.5.a Estudos e projetos para  aumentar a permeabilidade nas áreas de mananciais e áreas urbanas </t>
  </si>
  <si>
    <t>1.5.a Estabelecimento de parceria com instituições de ensino e pesquisa ou centros tecnológicos para realização de pesquisas de interesse para a gestão de recursos hídricos.</t>
  </si>
  <si>
    <t>3.1.4.d Aprofudamento de estudos sobre aproveitamento de água da chuva e articulação com prefeituras para implementar incentivos aos usuários que realizem o  aproveitamento</t>
  </si>
  <si>
    <t>3.2.2.a Identificação e priorização de possíveis aquíferos e sítios adequados para implantação de unidades produtoras de água subterrânea</t>
  </si>
  <si>
    <t>3.5.e Articulação com a FIRJAN e FECOMERCIO para a implementação de metas para redução do consumo de água e lançamento de cargas poluentes</t>
  </si>
  <si>
    <t>4.3.e  Articulação de parcerias com órgãos municipais e estaduais para efetivar a implantação de projetos de restauração florestal em áreas prioritárias para proteção e conservação da RH-V e mostrar a importância do aumento de permeabilidade nas áreas urbanas</t>
  </si>
  <si>
    <t>4.1.a  Formalização de metodologia de Pagamento por Serviços Ambientais e aplicabilidade nas Unidades de Conservação (UCs).</t>
  </si>
  <si>
    <t>1.1.f - Articulação para garantir a continuidade e aumentar a participação do poder público, sociedade civil e usuários no CBH-BG, com destaque da Agenersa, Instituto Rio-Metrópole, INEA, representantes das prefeituras municipais e concessionárias e demais prestadores dos serviços de saneamento</t>
  </si>
  <si>
    <t>1.1.k Mapeamento contínuo das instâncias que tem correlação com os instrumentos de gestão de recursos hídricos da RH-V, considerando INEA e as demais secretarias estaduais</t>
  </si>
  <si>
    <t>1.7.h Articulação para proteção de ecossistemas de transição ainda existentes na interface entre o mar e lagunas e a área terrestre adjacente</t>
  </si>
  <si>
    <t>2.1.c Campanhas para o refinamento, consistência, compatibilização e melhoria das informações em parceria com o órgão gestor</t>
  </si>
  <si>
    <t>2.2.b Acompanhamento da automatização dos procedimentos e realização da cobrança com base nas informações do CNARH.</t>
  </si>
  <si>
    <t>3.5.a Levantamento e caracterização das unidades industriais e comerciais que utilizam água de abastecimento público </t>
  </si>
  <si>
    <t>5.2.a Atualização do estudo de mudanças climáticas e seu efeito direto na quantidade de recursos hídricos</t>
  </si>
  <si>
    <t>Entidade delegatária</t>
  </si>
  <si>
    <t>Todos os subcomitês, com foco nos subcomitês sistemas lagunares</t>
  </si>
  <si>
    <t>Subcomitê Oeste, Subcomitê do Sistema Lagunar de Jacarepaguá e Lagoa Rodrigo de Freitas</t>
  </si>
  <si>
    <t>Subcomitê Leste,  Subcomitê Sistema Lagunar Maricá- Guarapina e Lagoa de Itaipu e Piratininga</t>
  </si>
  <si>
    <t>Todos os subcomitês, especialmente Subcomitê do Sistema Lagunar de Maricá-Guarapina</t>
  </si>
  <si>
    <t>1.1.h Articulação com o Ministério Público nas questões relacionadas a gestão de recursos hídricos na região de atuação do Comitê</t>
  </si>
  <si>
    <t>1.1.d Realização de fóruns para informar e discutir o PRH-BG aos executivos e legislativos municipais e estadual, coletivos, redes da sociedade civil, assim como outras instâncias colegiadas (ex: conselhos municipais), com a participação de pesquisadores e especialistas da área, bem como sujeitos engajados nos movimentos sociais</t>
  </si>
  <si>
    <t>1.1.h  Articulação com o Ministério Público nas questões relacionadas a gestão de recursos hídricos na região de atuação do Comitê.</t>
  </si>
  <si>
    <t>1.1.j Melhoria na articulação e maior interação com o órgão gestor, por exemplo fomentando a integração entre os atores estratégicos da RH-V e a Superintendência da Baía de Guanabara do governo estadual</t>
  </si>
  <si>
    <t xml:space="preserve">1.2.a Realização do custeio da atuação da Entidade Delegatária para as ações executivas necessárias para o funcionamento do Comitê, bem como para a implementação do PRH-BG
</t>
  </si>
  <si>
    <t xml:space="preserve">1.2.e Acompanhamento de indicadores de governança do CBH-BG
</t>
  </si>
  <si>
    <t>1.2.g Manutenção do escritório de projetos</t>
  </si>
  <si>
    <t xml:space="preserve">1.4.a Operacionalização do plano de comunicação para o CBH-BG
</t>
  </si>
  <si>
    <t>1.4.f Operacionalização de sistema e processos para melhoria da comunicação interna  e transmissão e compartilhamento de informações relevantes e estratégicas no CBH-BG e suas instâncias, garantindo bom relacionamento, alinhamento, integração, produtividade, engajamento e resultados</t>
  </si>
  <si>
    <r>
      <t xml:space="preserve">1.5.a Estabelecimento de parceria com instituições de ensino e pesquisa ou </t>
    </r>
    <r>
      <rPr>
        <b/>
        <sz val="10"/>
        <color theme="1"/>
        <rFont val="Arial"/>
        <family val="2"/>
      </rPr>
      <t xml:space="preserve">centros tecnológicos </t>
    </r>
    <r>
      <rPr>
        <sz val="10"/>
        <color theme="1"/>
        <rFont val="Arial"/>
        <family val="2"/>
      </rPr>
      <t xml:space="preserve">para realização de pesquisas de interesse para a gestão de recursos hídricos. </t>
    </r>
  </si>
  <si>
    <t xml:space="preserve">
1.5.c Estabelecimento de parcerias com organizações da sociedade civil, redes, coletivos e movimentos sociais para realização de ações de interesse para a gestão de recursos hídricos</t>
  </si>
  <si>
    <t xml:space="preserve">1.5.d Definição e financiamento de ações de pesquisas e  compartilhamento de saberes através de concessão de auxílios </t>
  </si>
  <si>
    <t xml:space="preserve">1.6.a Mapeamento das áreas irregulares não  urbanizadas e periurbanas para apoiar as novas concessionárias e o estado na seleção das áreas a serem abrangidas pelos investimentos nos serviços públicos de água e esgoto
</t>
  </si>
  <si>
    <t xml:space="preserve">1.6.d Monitoramento e controle social dos contratos de concessão bem como das ações de fiscalização da prestação dos serviços públicos de água e esgoto realizadas pela Agenersa
</t>
  </si>
  <si>
    <t xml:space="preserve">1.7.b Elaboração de um Plano de Trabalho para apoiar a implementação dos instrumentos de gestão referente às políticas nacionais, estaduais e municipais de gerenciamento costeiro, incluindo estudos legais e institucionais
</t>
  </si>
  <si>
    <t xml:space="preserve">1.7.c Criação de banco de dados relacionados com recursos hídricos e sistemas costeiros da bacia
</t>
  </si>
  <si>
    <t xml:space="preserve">1.7.e Promoção de estudos voltados à manutenção e melhoria, quando o caso, da qualidade das águas dos sistemas lagunares costeiros e dos manguezais na Orla da Baía de Guanabara.
</t>
  </si>
  <si>
    <t>2.1.b Estudo para revisão de procedimentos e critérios de outorga</t>
  </si>
  <si>
    <t xml:space="preserve">
2.1.d Chamamento de usuários para cadastro e solicitação de outorgas</t>
  </si>
  <si>
    <t xml:space="preserve">
2.3.e Articulação com as prefeituras municipais e Inea no monitoramento quali-quantitativo
</t>
  </si>
  <si>
    <t>2.5.a Criação de um Grupo de Acompanhamento do Plano de Recursos Hídricos</t>
  </si>
  <si>
    <t>3.1.1.a  Diagnóstico e definição de áreas prioritárias para recuperação de passivos ambientais devido a lixões desativados</t>
  </si>
  <si>
    <t xml:space="preserve">3.1.2.a Apoio/cobrança para o o aumento da cobertura urbana de abastecimento de água, redução de perdas no sistema de abastecimento e redução dos índices de descontinuidade do abastecimento de água </t>
  </si>
  <si>
    <t xml:space="preserve">3.1.2.b Incentivo ao debate sobre o reuso da água e gestão do lodo em ETAs
</t>
  </si>
  <si>
    <t>3.1.2.c Apoio nos estudos e alternativas para a redução de
dependência de parte da RH-V do sistema Guandu</t>
  </si>
  <si>
    <t>3.1.2.d Estudo  sobre barragens de regularização da vazão e abastecimento de água na região Leste.</t>
  </si>
  <si>
    <t xml:space="preserve">3.1.2.e Mapeamento dos mananciais de abastecimento público (existentes e potenciais) e determinação das vazões de referência. </t>
  </si>
  <si>
    <t>3.1.3.c Apoio/cobrança a captações em tempo seco, onde aplicável e tecnicamente coerente e necessário</t>
  </si>
  <si>
    <t xml:space="preserve">3.1.3.d Estudo de viabilidade para o uso de tecnologias socioambientais existentes para o tratamento do esgoto sanitário em aglomerados subnormais, áreas rurais e pequenos núcleos urbanos </t>
  </si>
  <si>
    <t>3.1.3.e  Incentivo ao aumento da disponibilidade de água de reuso para fins menos nobres com adaptações das plantas de tratamento de esgoto</t>
  </si>
  <si>
    <t>3.1.4.a Aprofundamento do conhecimento das inter-relações entre gestão de áreas de risco (alagamento, inundação e deslizamentos) e drenagem urbana, por meio da elaboração de inventário para identificação de localidades com condições críticas do ponto de vista de drenagem urbana, para assim subsidiar ações específicas nas áreas identificadas.</t>
  </si>
  <si>
    <t>3.1.4.f Desenvolvimento de estudos visando a preservação das linhas e calhas de drenagens naturais</t>
  </si>
  <si>
    <t>3.1.4.g Incentivo ao desenvolvimento de projetos de drenagem e manejo de águas pluviais que têm como foco a SbN</t>
  </si>
  <si>
    <t>3.2.1.a Atualização de inventário do número maior possível de unidades efetivamente produtoras (incluindo de água mineral) e unificação de dados cadastrais.</t>
  </si>
  <si>
    <t>3.4.c Realização de levantamento bati-altimétrico das lagoas e da Baía de Guanabara, assim como de parâmetros oceanográficos, para subsidiar estudos como da intrusão salina, riscos costeiros e mudanças climáticas</t>
  </si>
  <si>
    <t>4.1.b Difusão, mobilização e formalização de acordos em locais que receberão programas</t>
  </si>
  <si>
    <t>4.2.2.a Implementação das ações do plano buscando a transversalidade nos programas, macroprogramas</t>
  </si>
  <si>
    <t> 4.2.2.d Implementação de processos formativos vinculados a educação para a gestão ambiental pública com material pedagógico</t>
  </si>
  <si>
    <t> 4.3.b Realização de estudos  técnicos integrados visando a revitalização/recuperação de rios e lagoas incluindo Soluções baseadas na Natureza, quando tecnicamente viáveis e  organizados em Banco de Dados</t>
  </si>
  <si>
    <t>4.3.c Contratação de serviços especializados para implantação de marcos georreferenciados na delimitação da Faixa Marginal de Proteção</t>
  </si>
  <si>
    <t>4.3.f  Elaboração de Plano Diretor Florestal da RH-V em sinergia com outros planos e estudos já publicados</t>
  </si>
  <si>
    <t>5.1.b Compatibilização o Plano de gerenciamento de risco da bacia da Baía de Guanabara com o Plano de Segurança Hídrica do estado do Rio de Janeiro.</t>
  </si>
  <si>
    <t>5.1.c Implementação Plano de gerenciamento de risco da bacia da Baía de Guanabara, de forma trazer perspectivas da Saúde Ambiental</t>
  </si>
  <si>
    <t>5.2.b Estudo para a prevenção e controle de acidentes com risco de contaminação aos recursos hídricos</t>
  </si>
  <si>
    <t>Componente estratégico/ação</t>
  </si>
  <si>
    <t>Número de ações dependentes da ação proposta</t>
  </si>
  <si>
    <t>3.3.d, 3.5.b, 3.5.d</t>
  </si>
  <si>
    <t>5.1.a, 3.4.c</t>
  </si>
  <si>
    <t>4.3.e, 4.3.f</t>
  </si>
  <si>
    <t>3.1.2.e, 3.1.2.f, 3.1.3.c, 3.1.3.d, 3.1.4.d, 3.2.1.a, 3.2.1.b, 3.2.1.c, 3.2.2.a, 3.2.2.b, 3.2.2.2c, 3.4.a, 3.4.d, 3.4.f, 3.5.a, 4.3.a, 4.3.b, 4.3.c, 4.3.d, 4.3.e, 4.4.a, 4.4.b, 4.4.c, 4.4.d, 4.5.a, 4.5.b, 5.1.a</t>
  </si>
  <si>
    <t>1.7.c, 2.1.c, 3.1.1.a, 3.4.c, 3.4.b, 4.3.b</t>
  </si>
  <si>
    <t>1.6.a,  2.4.c, 2.4.d, 4.3.c, 4.4.b, 4.5.a</t>
  </si>
  <si>
    <t>1.6.a, 2.4.b, 2.4.c, 2.4.d, 4.3.c, 4.4.b, 4.5.a</t>
  </si>
  <si>
    <t>2.1.h, 2.2.b, 2.4.d, 3.3.a</t>
  </si>
  <si>
    <t>2.1.a, 2.1.f, 2.1.h, 2.4.d, 3.1.2.c, 3.1.2.f, 3.2.1.c, 3.2.2.b, 3.2.2.c</t>
  </si>
  <si>
    <t>3.4.a, 3.4.b, 3.4.d, 3.4.e, 3.4.f, 2.1.b, 2.1.c, 2.1.d, 2.1.e, 2.1.g, 2.1.h,  5.1.a</t>
  </si>
  <si>
    <t xml:space="preserve"> 1.5.d, 1.7.e, 1.7.g</t>
  </si>
  <si>
    <t>1.5.b, 1.5.d, 1.7.e, 1.7.g</t>
  </si>
  <si>
    <t>1.1.d, 1.2.a, 1.2.b, 1.2.d, 1.2.g, 1.3.c, 1.4.c, 1.5.b, 1.5.d, 1.6.a, 1.7.b, 1.7.c, 1.7.d, 2.1.a, 2.1.b, 2.2.a, 2.3.a, 2.4.b, 2.5.c, 2.5.d, 3.1.1.c, 3.1.1.b, 3.1.2.d, 3.1.2, 3.1.2.f, 3.1.3.d, 3.1.4, 3.2.1.a, 3.2.1.b, 3.2.1.c, 3.2.2.a, 3.2.2.c, 3.3.a, 3.4.c, 3.4.d, 3.4.e, 3.4.f, 4.1.a, 4.3.b, 4.3.c, 4.3.d, 4.3.e, 4.4.b, 4.4.d, 5.1.a, 5.2.b</t>
  </si>
  <si>
    <t xml:space="preserve">1.7.e, 1.7.g, 3.1.1.a, 3.1.4.c, 3.1.4.b, 3.5.a, 5.2.a </t>
  </si>
  <si>
    <t>1.1.a</t>
  </si>
  <si>
    <t>1.1.c, 1.1.h, 1.1.e, 1.1.k, 1.6.c</t>
  </si>
  <si>
    <t>1.5.a, 1.5.c, 1.6.b, 1.6.c, 1.6.e, 2.1.g, 2.1.h, 2.5.c, 3.1.1.d, 3.1.2.b, 3.1.3.a,  3.1.4.c, 3.3.d, 3.3.e, 4.1.b, 4.1.d, 4.1.e, 4.2.2.b, 4.2.2.c, 4.3.a, 4.4.b</t>
  </si>
  <si>
    <t>4.2.2.f Elaboração e divulgação de material pedagógico sobre sobre temas relacionados a gestão de recursos hídricos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</si>
</sst>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R$&quot;\ #,##0.00"/>
  </numFmts>
  <fonts count="20" x14ac:knownFonts="1">
    <font>
      <sz val="11"/>
      <color theme="1"/>
      <name val="Calibri"/>
      <family val="2"/>
      <scheme val="minor"/>
    </font>
    <font>
      <sz val="11"/>
      <color theme="1"/>
      <name val="Calibri"/>
      <family val="2"/>
      <scheme val="minor"/>
    </font>
    <font>
      <b/>
      <sz val="8"/>
      <color theme="0"/>
      <name val="Calibri"/>
      <family val="2"/>
      <scheme val="minor"/>
    </font>
    <font>
      <sz val="8"/>
      <color theme="1"/>
      <name val="Calibri"/>
      <family val="2"/>
      <scheme val="minor"/>
    </font>
    <font>
      <b/>
      <sz val="8"/>
      <color theme="1"/>
      <name val="Calibri"/>
      <family val="2"/>
      <scheme val="minor"/>
    </font>
    <font>
      <sz val="8"/>
      <color theme="1"/>
      <name val="Arial"/>
      <family val="2"/>
    </font>
    <font>
      <sz val="8"/>
      <name val="Arial"/>
      <family val="2"/>
    </font>
    <font>
      <sz val="8"/>
      <name val="Calibri"/>
      <family val="2"/>
      <scheme val="minor"/>
    </font>
    <font>
      <b/>
      <sz val="8"/>
      <color theme="0"/>
      <name val="Arial"/>
      <family val="2"/>
    </font>
    <font>
      <b/>
      <sz val="8"/>
      <name val="Calibri"/>
      <family val="2"/>
      <scheme val="minor"/>
    </font>
    <font>
      <b/>
      <sz val="11"/>
      <color theme="0"/>
      <name val="Calibri"/>
      <family val="2"/>
      <scheme val="minor"/>
    </font>
    <font>
      <b/>
      <sz val="11"/>
      <color theme="1"/>
      <name val="Calibri"/>
      <family val="2"/>
      <scheme val="minor"/>
    </font>
    <font>
      <b/>
      <sz val="8"/>
      <color rgb="FFFF0000"/>
      <name val="Calibri"/>
      <family val="2"/>
      <scheme val="minor"/>
    </font>
    <font>
      <sz val="8"/>
      <color theme="0"/>
      <name val="Calibri"/>
      <family val="2"/>
      <scheme val="minor"/>
    </font>
    <font>
      <sz val="9"/>
      <color theme="1"/>
      <name val="Arial"/>
      <family val="2"/>
    </font>
    <font>
      <sz val="11"/>
      <name val="Arial"/>
      <family val="2"/>
    </font>
    <font>
      <sz val="11"/>
      <color theme="1"/>
      <name val="Arial"/>
      <family val="2"/>
    </font>
    <font>
      <sz val="10"/>
      <color theme="1"/>
      <name val="Arial"/>
      <family val="2"/>
    </font>
    <font>
      <sz val="10"/>
      <color rgb="FF000000"/>
      <name val="Arial"/>
      <family val="2"/>
    </font>
    <font>
      <b/>
      <sz val="10"/>
      <color theme="1"/>
      <name val="Arial"/>
      <family val="2"/>
    </font>
  </fonts>
  <fills count="33">
    <fill>
      <patternFill patternType="none"/>
    </fill>
    <fill>
      <patternFill patternType="gray125"/>
    </fill>
    <fill>
      <patternFill patternType="solid">
        <fgColor theme="4"/>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5E5"/>
        <bgColor indexed="64"/>
      </patternFill>
    </fill>
    <fill>
      <patternFill patternType="solid">
        <fgColor rgb="FFFEECF9"/>
        <bgColor indexed="64"/>
      </patternFill>
    </fill>
    <fill>
      <patternFill patternType="solid">
        <fgColor rgb="FFD600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lightDown">
        <bgColor rgb="FFFEECF9"/>
      </patternFill>
    </fill>
    <fill>
      <patternFill patternType="lightDown">
        <bgColor rgb="FFC00000"/>
      </patternFill>
    </fill>
    <fill>
      <patternFill patternType="lightDown">
        <bgColor rgb="FFFFE5E5"/>
      </patternFill>
    </fill>
    <fill>
      <patternFill patternType="lightDown">
        <bgColor theme="5" tint="-0.249977111117893"/>
      </patternFill>
    </fill>
    <fill>
      <patternFill patternType="lightDown">
        <bgColor theme="5" tint="0.79998168889431442"/>
      </patternFill>
    </fill>
    <fill>
      <patternFill patternType="lightDown">
        <bgColor theme="9" tint="-0.249977111117893"/>
      </patternFill>
    </fill>
    <fill>
      <patternFill patternType="lightDown">
        <bgColor theme="9" tint="0.79998168889431442"/>
      </patternFill>
    </fill>
    <fill>
      <patternFill patternType="lightDown">
        <bgColor theme="4"/>
      </patternFill>
    </fill>
    <fill>
      <patternFill patternType="lightDown">
        <bgColor theme="4" tint="0.79998168889431442"/>
      </patternFill>
    </fill>
    <fill>
      <patternFill patternType="solid">
        <fgColor rgb="FFE75A68"/>
        <bgColor indexed="64"/>
      </patternFill>
    </fill>
    <fill>
      <patternFill patternType="solid">
        <fgColor rgb="FFBA1C1B"/>
        <bgColor indexed="64"/>
      </patternFill>
    </fill>
    <fill>
      <patternFill patternType="solid">
        <fgColor rgb="FFF57E1B"/>
        <bgColor indexed="64"/>
      </patternFill>
    </fill>
    <fill>
      <patternFill patternType="solid">
        <fgColor rgb="FF108E58"/>
        <bgColor indexed="64"/>
      </patternFill>
    </fill>
    <fill>
      <patternFill patternType="solid">
        <fgColor rgb="FF136CB0"/>
        <bgColor indexed="64"/>
      </patternFill>
    </fill>
    <fill>
      <patternFill patternType="solid">
        <fgColor rgb="FFFFFF00"/>
        <bgColor indexed="64"/>
      </patternFill>
    </fill>
    <fill>
      <patternFill patternType="lightDown">
        <bgColor rgb="FFFFFF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23">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horizontal="left" vertical="center"/>
    </xf>
    <xf numFmtId="0" fontId="3" fillId="0" borderId="0" xfId="0" applyFont="1" applyAlignment="1">
      <alignment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5" borderId="1" xfId="0" applyFont="1" applyFill="1" applyBorder="1" applyAlignment="1">
      <alignment horizontal="right" vertical="center"/>
    </xf>
    <xf numFmtId="0" fontId="2" fillId="5" borderId="1" xfId="0" applyFont="1" applyFill="1" applyBorder="1" applyAlignment="1">
      <alignment horizontal="left" vertical="center"/>
    </xf>
    <xf numFmtId="0" fontId="2" fillId="4" borderId="1" xfId="0" applyFont="1" applyFill="1" applyBorder="1" applyAlignment="1">
      <alignment horizontal="left" vertical="center"/>
    </xf>
    <xf numFmtId="0" fontId="2" fillId="3" borderId="1" xfId="0" applyFont="1" applyFill="1" applyBorder="1" applyAlignment="1">
      <alignment horizontal="left" vertical="center"/>
    </xf>
    <xf numFmtId="0" fontId="2" fillId="2" borderId="1" xfId="0" applyFont="1" applyFill="1" applyBorder="1" applyAlignment="1">
      <alignment horizontal="left" vertical="center"/>
    </xf>
    <xf numFmtId="43" fontId="3" fillId="7" borderId="1" xfId="1" applyFont="1" applyFill="1" applyBorder="1" applyAlignment="1">
      <alignment horizontal="right" vertical="center" wrapText="1"/>
    </xf>
    <xf numFmtId="0" fontId="3" fillId="7" borderId="1" xfId="0" applyFont="1" applyFill="1" applyBorder="1" applyAlignment="1">
      <alignment horizontal="center" vertical="center"/>
    </xf>
    <xf numFmtId="43" fontId="3" fillId="8" borderId="1" xfId="1" applyFont="1" applyFill="1" applyBorder="1" applyAlignment="1">
      <alignment horizontal="right" vertical="center" wrapText="1"/>
    </xf>
    <xf numFmtId="0" fontId="3" fillId="8" borderId="1" xfId="0" applyFont="1" applyFill="1" applyBorder="1" applyAlignment="1">
      <alignment horizontal="center" vertical="center"/>
    </xf>
    <xf numFmtId="43" fontId="3" fillId="9" borderId="1" xfId="1" applyFont="1" applyFill="1" applyBorder="1" applyAlignment="1">
      <alignment horizontal="right" vertical="center" wrapText="1"/>
    </xf>
    <xf numFmtId="0" fontId="3" fillId="9" borderId="1" xfId="0" applyFont="1" applyFill="1" applyBorder="1" applyAlignment="1">
      <alignment horizontal="center" vertical="center"/>
    </xf>
    <xf numFmtId="43" fontId="3" fillId="10" borderId="1" xfId="1" quotePrefix="1" applyFont="1" applyFill="1" applyBorder="1" applyAlignment="1">
      <alignment horizontal="right" vertical="center"/>
    </xf>
    <xf numFmtId="0" fontId="3" fillId="10" borderId="1" xfId="0" applyFont="1" applyFill="1" applyBorder="1" applyAlignment="1">
      <alignment horizontal="center" vertical="center"/>
    </xf>
    <xf numFmtId="43" fontId="3" fillId="11" borderId="1" xfId="1" applyFont="1" applyFill="1" applyBorder="1" applyAlignment="1">
      <alignment horizontal="right" vertical="center" wrapText="1"/>
    </xf>
    <xf numFmtId="0" fontId="3" fillId="11" borderId="1" xfId="0" applyFont="1" applyFill="1" applyBorder="1" applyAlignment="1">
      <alignment horizontal="center" vertical="center"/>
    </xf>
    <xf numFmtId="0" fontId="3" fillId="11" borderId="1" xfId="0" applyFont="1" applyFill="1" applyBorder="1" applyAlignment="1">
      <alignment horizontal="right" vertical="center" wrapText="1"/>
    </xf>
    <xf numFmtId="0" fontId="2" fillId="12" borderId="4" xfId="0" applyFont="1" applyFill="1" applyBorder="1" applyAlignment="1">
      <alignment vertical="center"/>
    </xf>
    <xf numFmtId="0" fontId="4" fillId="15" borderId="10" xfId="0" applyFont="1" applyFill="1" applyBorder="1" applyAlignment="1">
      <alignment horizontal="left" vertical="center" wrapText="1"/>
    </xf>
    <xf numFmtId="0" fontId="4" fillId="15" borderId="11" xfId="0" applyFont="1" applyFill="1" applyBorder="1" applyAlignment="1">
      <alignment horizontal="left" vertical="center" wrapText="1"/>
    </xf>
    <xf numFmtId="0" fontId="4" fillId="15" borderId="12" xfId="0" applyFont="1" applyFill="1" applyBorder="1" applyAlignment="1">
      <alignment horizontal="left" vertical="center" wrapText="1"/>
    </xf>
    <xf numFmtId="0" fontId="4" fillId="13" borderId="9" xfId="0" applyFont="1" applyFill="1" applyBorder="1" applyAlignment="1">
      <alignment horizontal="center" vertical="center" wrapText="1"/>
    </xf>
    <xf numFmtId="0" fontId="4" fillId="15" borderId="10" xfId="0" applyFont="1" applyFill="1" applyBorder="1" applyAlignment="1">
      <alignment horizontal="center" vertical="center"/>
    </xf>
    <xf numFmtId="0" fontId="4" fillId="15" borderId="11" xfId="0" applyFont="1" applyFill="1" applyBorder="1" applyAlignment="1">
      <alignment vertical="center" wrapText="1"/>
    </xf>
    <xf numFmtId="0" fontId="9" fillId="15" borderId="12" xfId="0" applyFont="1" applyFill="1" applyBorder="1" applyAlignment="1">
      <alignment vertical="center" wrapText="1"/>
    </xf>
    <xf numFmtId="0" fontId="4" fillId="13" borderId="8" xfId="0" applyFont="1" applyFill="1" applyBorder="1" applyAlignment="1">
      <alignment horizontal="center" vertical="center" wrapText="1"/>
    </xf>
    <xf numFmtId="0" fontId="9" fillId="15" borderId="10" xfId="0" applyFont="1" applyFill="1" applyBorder="1" applyAlignment="1">
      <alignment horizontal="left" vertical="center" wrapText="1"/>
    </xf>
    <xf numFmtId="0" fontId="4" fillId="14" borderId="26" xfId="0" applyFont="1" applyFill="1" applyBorder="1" applyAlignment="1">
      <alignment vertical="center" wrapText="1"/>
    </xf>
    <xf numFmtId="0" fontId="9" fillId="13" borderId="9" xfId="0" applyFont="1" applyFill="1" applyBorder="1" applyAlignment="1">
      <alignment horizontal="center" vertical="center" wrapText="1"/>
    </xf>
    <xf numFmtId="0" fontId="2" fillId="12" borderId="3" xfId="0" applyFont="1" applyFill="1" applyBorder="1" applyAlignment="1">
      <alignment vertical="center"/>
    </xf>
    <xf numFmtId="0" fontId="4" fillId="16" borderId="3" xfId="0" applyFont="1" applyFill="1" applyBorder="1" applyAlignment="1">
      <alignment horizontal="center" vertical="center"/>
    </xf>
    <xf numFmtId="0" fontId="4" fillId="16" borderId="3" xfId="0" applyFont="1" applyFill="1" applyBorder="1" applyAlignment="1">
      <alignment horizontal="center" vertical="center" wrapText="1"/>
    </xf>
    <xf numFmtId="0" fontId="4" fillId="16" borderId="23" xfId="0" applyFont="1" applyFill="1" applyBorder="1" applyAlignment="1">
      <alignment horizontal="left" vertical="center" wrapText="1"/>
    </xf>
    <xf numFmtId="0" fontId="4" fillId="16" borderId="3" xfId="0" applyFont="1" applyFill="1" applyBorder="1" applyAlignment="1">
      <alignment horizontal="left" vertical="center" wrapText="1"/>
    </xf>
    <xf numFmtId="0" fontId="4" fillId="16" borderId="3" xfId="0" applyFont="1" applyFill="1" applyBorder="1" applyAlignment="1">
      <alignment vertical="center" wrapText="1"/>
    </xf>
    <xf numFmtId="0" fontId="4" fillId="16" borderId="27" xfId="0" applyFont="1" applyFill="1" applyBorder="1" applyAlignment="1">
      <alignment horizontal="left" vertical="center" wrapText="1"/>
    </xf>
    <xf numFmtId="0" fontId="4" fillId="16" borderId="20" xfId="0" applyFont="1" applyFill="1" applyBorder="1" applyAlignment="1">
      <alignment horizontal="left" vertical="center" wrapText="1"/>
    </xf>
    <xf numFmtId="0" fontId="2" fillId="12" borderId="27" xfId="0" applyFont="1" applyFill="1" applyBorder="1" applyAlignment="1">
      <alignment vertical="center"/>
    </xf>
    <xf numFmtId="0" fontId="2" fillId="12" borderId="20" xfId="0" applyFont="1" applyFill="1" applyBorder="1" applyAlignment="1">
      <alignment vertical="center"/>
    </xf>
    <xf numFmtId="0" fontId="3" fillId="11" borderId="8"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2" fontId="3" fillId="11" borderId="9" xfId="0" applyNumberFormat="1" applyFont="1" applyFill="1" applyBorder="1" applyAlignment="1">
      <alignment horizontal="center" vertical="center" wrapText="1"/>
    </xf>
    <xf numFmtId="164" fontId="3" fillId="11" borderId="9" xfId="0" applyNumberFormat="1" applyFont="1" applyFill="1" applyBorder="1" applyAlignment="1">
      <alignment horizontal="center" vertical="center" wrapText="1"/>
    </xf>
    <xf numFmtId="164" fontId="6" fillId="11" borderId="9" xfId="0" applyNumberFormat="1" applyFont="1" applyFill="1" applyBorder="1" applyAlignment="1">
      <alignment horizontal="center" vertical="center" wrapText="1"/>
    </xf>
    <xf numFmtId="164" fontId="3" fillId="11" borderId="9" xfId="0" applyNumberFormat="1"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164" fontId="3" fillId="10" borderId="9" xfId="0" quotePrefix="1" applyNumberFormat="1" applyFont="1" applyFill="1" applyBorder="1" applyAlignment="1">
      <alignment horizontal="center" vertical="center" wrapText="1"/>
    </xf>
    <xf numFmtId="164" fontId="3" fillId="10" borderId="8" xfId="0" quotePrefix="1" applyNumberFormat="1" applyFont="1" applyFill="1" applyBorder="1" applyAlignment="1">
      <alignment horizontal="center" vertical="center"/>
    </xf>
    <xf numFmtId="164" fontId="3" fillId="10" borderId="9" xfId="0" quotePrefix="1" applyNumberFormat="1" applyFont="1" applyFill="1" applyBorder="1" applyAlignment="1">
      <alignment horizontal="center" vertical="center"/>
    </xf>
    <xf numFmtId="164" fontId="3" fillId="10" borderId="8" xfId="0" applyNumberFormat="1" applyFont="1" applyFill="1" applyBorder="1" applyAlignment="1">
      <alignment horizontal="center" vertical="center"/>
    </xf>
    <xf numFmtId="164" fontId="3" fillId="10" borderId="9" xfId="0" applyNumberFormat="1" applyFont="1" applyFill="1" applyBorder="1" applyAlignment="1">
      <alignment horizontal="center" vertical="center"/>
    </xf>
    <xf numFmtId="0" fontId="3" fillId="10" borderId="9" xfId="0" applyFont="1" applyFill="1" applyBorder="1" applyAlignment="1">
      <alignment horizontal="center" vertical="center" wrapText="1"/>
    </xf>
    <xf numFmtId="0" fontId="3" fillId="10" borderId="8" xfId="0" applyFont="1" applyFill="1" applyBorder="1" applyAlignment="1">
      <alignment horizontal="center" vertical="center"/>
    </xf>
    <xf numFmtId="0" fontId="3" fillId="10" borderId="9" xfId="0" applyFont="1" applyFill="1" applyBorder="1" applyAlignment="1">
      <alignment horizontal="center" vertical="center"/>
    </xf>
    <xf numFmtId="164" fontId="3" fillId="10" borderId="9" xfId="0" applyNumberFormat="1" applyFont="1" applyFill="1" applyBorder="1" applyAlignment="1">
      <alignment horizontal="center" vertical="center" wrapText="1"/>
    </xf>
    <xf numFmtId="164" fontId="8" fillId="4" borderId="9" xfId="0" applyNumberFormat="1" applyFont="1" applyFill="1" applyBorder="1" applyAlignment="1">
      <alignment horizontal="center" vertical="center"/>
    </xf>
    <xf numFmtId="164" fontId="5" fillId="9" borderId="9" xfId="0" applyNumberFormat="1" applyFont="1" applyFill="1" applyBorder="1" applyAlignment="1">
      <alignment horizontal="center" vertical="center"/>
    </xf>
    <xf numFmtId="0" fontId="3" fillId="9" borderId="8" xfId="0" applyFont="1" applyFill="1" applyBorder="1" applyAlignment="1">
      <alignment horizontal="center" vertical="center"/>
    </xf>
    <xf numFmtId="0" fontId="3" fillId="9" borderId="9" xfId="0" applyFont="1" applyFill="1" applyBorder="1" applyAlignment="1">
      <alignment horizontal="center" vertical="center"/>
    </xf>
    <xf numFmtId="164" fontId="3" fillId="9" borderId="9" xfId="0" applyNumberFormat="1" applyFont="1" applyFill="1" applyBorder="1" applyAlignment="1">
      <alignment horizontal="center" vertical="center"/>
    </xf>
    <xf numFmtId="0" fontId="3" fillId="9" borderId="9" xfId="0" applyFont="1" applyFill="1" applyBorder="1" applyAlignment="1">
      <alignment horizontal="center" vertical="center" wrapText="1"/>
    </xf>
    <xf numFmtId="164" fontId="5" fillId="9" borderId="9" xfId="0" applyNumberFormat="1" applyFont="1" applyFill="1" applyBorder="1" applyAlignment="1">
      <alignment horizontal="center" vertical="center" wrapText="1"/>
    </xf>
    <xf numFmtId="164" fontId="3" fillId="9" borderId="9" xfId="0" applyNumberFormat="1"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8" borderId="9" xfId="0" applyFont="1" applyFill="1" applyBorder="1" applyAlignment="1">
      <alignment horizontal="center" vertical="center" wrapText="1"/>
    </xf>
    <xf numFmtId="164" fontId="3" fillId="8" borderId="8" xfId="0" applyNumberFormat="1" applyFont="1" applyFill="1" applyBorder="1" applyAlignment="1">
      <alignment horizontal="center" vertical="center"/>
    </xf>
    <xf numFmtId="164" fontId="3" fillId="8" borderId="9" xfId="0" applyNumberFormat="1" applyFont="1" applyFill="1" applyBorder="1" applyAlignment="1">
      <alignment horizontal="center" vertical="center"/>
    </xf>
    <xf numFmtId="164" fontId="3" fillId="8" borderId="9" xfId="0" applyNumberFormat="1" applyFont="1" applyFill="1" applyBorder="1" applyAlignment="1">
      <alignment horizontal="center" vertical="center" wrapText="1"/>
    </xf>
    <xf numFmtId="44" fontId="3" fillId="8" borderId="9" xfId="2" applyFont="1" applyFill="1" applyBorder="1" applyAlignment="1">
      <alignment horizontal="center" vertical="center" wrapText="1"/>
    </xf>
    <xf numFmtId="0" fontId="3" fillId="8" borderId="8" xfId="0" applyFont="1" applyFill="1" applyBorder="1" applyAlignment="1">
      <alignment horizontal="center" vertical="center"/>
    </xf>
    <xf numFmtId="0" fontId="3" fillId="8"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4" fillId="16" borderId="27" xfId="0" applyFont="1" applyFill="1" applyBorder="1" applyAlignment="1">
      <alignment horizontal="center" vertical="center"/>
    </xf>
    <xf numFmtId="0" fontId="9" fillId="16" borderId="20" xfId="0" applyFont="1" applyFill="1" applyBorder="1" applyAlignment="1">
      <alignment vertical="center" wrapText="1"/>
    </xf>
    <xf numFmtId="0" fontId="7" fillId="11" borderId="8" xfId="0" applyFont="1" applyFill="1" applyBorder="1" applyAlignment="1">
      <alignment horizontal="center" vertical="center"/>
    </xf>
    <xf numFmtId="0" fontId="2" fillId="4" borderId="8" xfId="0" applyFont="1" applyFill="1" applyBorder="1" applyAlignment="1">
      <alignment horizontal="center" vertical="center"/>
    </xf>
    <xf numFmtId="0" fontId="9" fillId="16" borderId="27" xfId="0" applyFont="1" applyFill="1" applyBorder="1" applyAlignment="1">
      <alignment horizontal="left" vertical="center" wrapText="1"/>
    </xf>
    <xf numFmtId="0" fontId="4" fillId="16" borderId="20" xfId="0" applyFont="1" applyFill="1" applyBorder="1" applyAlignment="1">
      <alignment horizontal="center" vertical="center"/>
    </xf>
    <xf numFmtId="0" fontId="2" fillId="12" borderId="28" xfId="0" applyFont="1" applyFill="1" applyBorder="1" applyAlignment="1">
      <alignment vertical="center"/>
    </xf>
    <xf numFmtId="0" fontId="2" fillId="12" borderId="29" xfId="0" applyFont="1" applyFill="1" applyBorder="1" applyAlignment="1">
      <alignment vertical="center"/>
    </xf>
    <xf numFmtId="0" fontId="3" fillId="11" borderId="8" xfId="0" applyFont="1" applyFill="1" applyBorder="1" applyAlignment="1">
      <alignment horizontal="left" vertical="center"/>
    </xf>
    <xf numFmtId="0" fontId="2" fillId="5" borderId="8" xfId="0" applyFont="1" applyFill="1" applyBorder="1" applyAlignment="1">
      <alignment horizontal="left" vertical="center"/>
    </xf>
    <xf numFmtId="0" fontId="3" fillId="10" borderId="8" xfId="0" applyFont="1" applyFill="1" applyBorder="1" applyAlignment="1">
      <alignment horizontal="left" vertical="center"/>
    </xf>
    <xf numFmtId="0" fontId="2" fillId="4" borderId="8" xfId="0" applyFont="1" applyFill="1" applyBorder="1" applyAlignment="1">
      <alignment horizontal="left" vertical="center"/>
    </xf>
    <xf numFmtId="0" fontId="3" fillId="9" borderId="8" xfId="0" applyFont="1" applyFill="1" applyBorder="1" applyAlignment="1">
      <alignment horizontal="left" vertical="center"/>
    </xf>
    <xf numFmtId="0" fontId="2" fillId="3" borderId="8" xfId="0" applyFont="1" applyFill="1" applyBorder="1" applyAlignment="1">
      <alignment horizontal="left" vertical="center"/>
    </xf>
    <xf numFmtId="0" fontId="3" fillId="8" borderId="8" xfId="0" applyFont="1" applyFill="1" applyBorder="1" applyAlignment="1">
      <alignment horizontal="left" vertical="center"/>
    </xf>
    <xf numFmtId="0" fontId="2" fillId="2" borderId="8" xfId="0" applyFont="1" applyFill="1" applyBorder="1" applyAlignment="1">
      <alignment horizontal="left" vertical="center"/>
    </xf>
    <xf numFmtId="0" fontId="3" fillId="7" borderId="8" xfId="0" applyFont="1" applyFill="1" applyBorder="1" applyAlignment="1">
      <alignment horizontal="left" vertical="center"/>
    </xf>
    <xf numFmtId="0" fontId="3" fillId="7" borderId="10" xfId="0" applyFont="1" applyFill="1" applyBorder="1" applyAlignment="1">
      <alignment horizontal="left" vertical="center"/>
    </xf>
    <xf numFmtId="43" fontId="3" fillId="7" borderId="11" xfId="1" applyFont="1" applyFill="1" applyBorder="1" applyAlignment="1">
      <alignment horizontal="right" vertical="center" wrapText="1"/>
    </xf>
    <xf numFmtId="0" fontId="4" fillId="16" borderId="30" xfId="0" applyFont="1" applyFill="1" applyBorder="1" applyAlignment="1">
      <alignment vertical="center" wrapText="1"/>
    </xf>
    <xf numFmtId="0" fontId="3" fillId="13" borderId="31" xfId="0" applyFont="1" applyFill="1" applyBorder="1" applyAlignment="1">
      <alignment horizontal="center" vertical="center"/>
    </xf>
    <xf numFmtId="0" fontId="4" fillId="14" borderId="32" xfId="0" applyFont="1" applyFill="1" applyBorder="1" applyAlignment="1">
      <alignment horizontal="center" vertical="center"/>
    </xf>
    <xf numFmtId="0" fontId="9" fillId="13" borderId="33" xfId="0" applyFont="1" applyFill="1" applyBorder="1" applyAlignment="1">
      <alignment horizontal="center" vertical="center" wrapText="1"/>
    </xf>
    <xf numFmtId="0" fontId="4" fillId="15" borderId="34" xfId="0" applyFont="1" applyFill="1" applyBorder="1" applyAlignment="1">
      <alignment horizontal="left" vertical="center" wrapText="1"/>
    </xf>
    <xf numFmtId="0" fontId="4" fillId="16" borderId="35" xfId="0" applyFont="1" applyFill="1" applyBorder="1" applyAlignment="1">
      <alignment horizontal="left" vertical="center" wrapText="1"/>
    </xf>
    <xf numFmtId="0" fontId="2" fillId="12" borderId="35" xfId="0" applyFont="1" applyFill="1" applyBorder="1" applyAlignment="1">
      <alignment vertical="center"/>
    </xf>
    <xf numFmtId="0" fontId="3" fillId="11" borderId="17" xfId="0" applyFont="1" applyFill="1" applyBorder="1" applyAlignment="1">
      <alignment horizontal="center" vertical="center"/>
    </xf>
    <xf numFmtId="0" fontId="2" fillId="5" borderId="17" xfId="0" applyFont="1" applyFill="1" applyBorder="1" applyAlignment="1">
      <alignment horizontal="center" vertical="center"/>
    </xf>
    <xf numFmtId="0" fontId="2" fillId="4" borderId="17" xfId="0" applyFont="1" applyFill="1" applyBorder="1" applyAlignment="1">
      <alignment horizontal="center" vertical="center"/>
    </xf>
    <xf numFmtId="0" fontId="2" fillId="3" borderId="17" xfId="0" applyFont="1" applyFill="1" applyBorder="1" applyAlignment="1">
      <alignment horizontal="center" vertical="center"/>
    </xf>
    <xf numFmtId="0" fontId="2" fillId="2" borderId="17" xfId="0" applyFont="1" applyFill="1" applyBorder="1" applyAlignment="1">
      <alignment horizontal="center" vertical="center"/>
    </xf>
    <xf numFmtId="0" fontId="11" fillId="16" borderId="3" xfId="0" applyFont="1" applyFill="1" applyBorder="1" applyAlignment="1">
      <alignment horizontal="center" vertical="center"/>
    </xf>
    <xf numFmtId="0" fontId="10" fillId="12" borderId="4" xfId="0" applyFont="1" applyFill="1" applyBorder="1" applyAlignment="1">
      <alignment vertical="center"/>
    </xf>
    <xf numFmtId="0" fontId="0" fillId="11" borderId="1" xfId="0" applyFont="1" applyFill="1" applyBorder="1" applyAlignment="1">
      <alignment vertical="center" wrapText="1"/>
    </xf>
    <xf numFmtId="0" fontId="10" fillId="5" borderId="1" xfId="0" applyFont="1" applyFill="1" applyBorder="1" applyAlignment="1">
      <alignment vertical="center"/>
    </xf>
    <xf numFmtId="0" fontId="0" fillId="10" borderId="1" xfId="0" applyFont="1" applyFill="1" applyBorder="1" applyAlignment="1">
      <alignment vertical="center" wrapText="1"/>
    </xf>
    <xf numFmtId="0" fontId="10" fillId="4" borderId="1" xfId="0" applyFont="1" applyFill="1" applyBorder="1" applyAlignment="1">
      <alignment vertical="center"/>
    </xf>
    <xf numFmtId="0" fontId="0" fillId="9" borderId="1" xfId="0" applyFont="1" applyFill="1" applyBorder="1" applyAlignment="1">
      <alignment vertical="center" wrapText="1"/>
    </xf>
    <xf numFmtId="0" fontId="10" fillId="3" borderId="1" xfId="0" applyFont="1" applyFill="1" applyBorder="1" applyAlignment="1">
      <alignment vertical="center"/>
    </xf>
    <xf numFmtId="0" fontId="0" fillId="8" borderId="1" xfId="0" applyFont="1" applyFill="1" applyBorder="1" applyAlignment="1">
      <alignment vertical="center" wrapText="1"/>
    </xf>
    <xf numFmtId="0" fontId="10" fillId="2" borderId="1" xfId="0" applyFont="1" applyFill="1" applyBorder="1" applyAlignment="1">
      <alignment vertical="center"/>
    </xf>
    <xf numFmtId="0" fontId="0" fillId="7" borderId="1" xfId="0" applyFont="1" applyFill="1" applyBorder="1" applyAlignment="1">
      <alignment vertical="center" wrapText="1"/>
    </xf>
    <xf numFmtId="0" fontId="0" fillId="7" borderId="11" xfId="0" applyFont="1" applyFill="1" applyBorder="1" applyAlignment="1">
      <alignment vertical="center" wrapText="1"/>
    </xf>
    <xf numFmtId="0" fontId="0" fillId="0" borderId="0" xfId="0" applyFont="1" applyAlignment="1">
      <alignment vertical="center"/>
    </xf>
    <xf numFmtId="0" fontId="3" fillId="11" borderId="8" xfId="0" applyNumberFormat="1" applyFont="1" applyFill="1" applyBorder="1" applyAlignment="1">
      <alignment horizontal="center" vertical="center"/>
    </xf>
    <xf numFmtId="0" fontId="3" fillId="11" borderId="1" xfId="0" applyNumberFormat="1" applyFont="1" applyFill="1" applyBorder="1" applyAlignment="1">
      <alignment horizontal="center" vertical="center"/>
    </xf>
    <xf numFmtId="0" fontId="3" fillId="11" borderId="8"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0" fontId="6" fillId="11" borderId="8" xfId="0" applyNumberFormat="1" applyFont="1" applyFill="1" applyBorder="1" applyAlignment="1">
      <alignment horizontal="center" vertical="center" wrapText="1"/>
    </xf>
    <xf numFmtId="0" fontId="6" fillId="11" borderId="1" xfId="0" applyNumberFormat="1" applyFont="1" applyFill="1" applyBorder="1" applyAlignment="1">
      <alignment horizontal="center" vertical="center" wrapText="1"/>
    </xf>
    <xf numFmtId="0" fontId="2" fillId="5" borderId="8"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3" fillId="10" borderId="8" xfId="0" quotePrefix="1" applyNumberFormat="1" applyFont="1" applyFill="1" applyBorder="1" applyAlignment="1">
      <alignment horizontal="center" vertical="center" wrapText="1"/>
    </xf>
    <xf numFmtId="0" fontId="3" fillId="10" borderId="1" xfId="0" quotePrefix="1" applyNumberFormat="1" applyFont="1" applyFill="1" applyBorder="1" applyAlignment="1">
      <alignment horizontal="center" vertical="center" wrapText="1"/>
    </xf>
    <xf numFmtId="0" fontId="3" fillId="10" borderId="8" xfId="0" quotePrefix="1" applyNumberFormat="1" applyFont="1" applyFill="1" applyBorder="1" applyAlignment="1">
      <alignment horizontal="center" vertical="center"/>
    </xf>
    <xf numFmtId="0" fontId="3" fillId="10" borderId="1" xfId="0" quotePrefix="1" applyNumberFormat="1" applyFont="1" applyFill="1" applyBorder="1" applyAlignment="1">
      <alignment horizontal="center" vertical="center"/>
    </xf>
    <xf numFmtId="0" fontId="3" fillId="10" borderId="8" xfId="0" applyNumberFormat="1" applyFont="1" applyFill="1" applyBorder="1" applyAlignment="1">
      <alignment horizontal="center" vertical="center"/>
    </xf>
    <xf numFmtId="0" fontId="3" fillId="10" borderId="1" xfId="0" applyNumberFormat="1" applyFont="1" applyFill="1" applyBorder="1" applyAlignment="1">
      <alignment horizontal="center" vertical="center"/>
    </xf>
    <xf numFmtId="0" fontId="3" fillId="10" borderId="8" xfId="0" applyNumberFormat="1" applyFont="1" applyFill="1" applyBorder="1" applyAlignment="1">
      <alignment horizontal="center" vertical="center" wrapText="1"/>
    </xf>
    <xf numFmtId="0" fontId="3" fillId="10" borderId="1" xfId="0" applyNumberFormat="1" applyFont="1" applyFill="1" applyBorder="1" applyAlignment="1">
      <alignment horizontal="center" vertical="center" wrapText="1"/>
    </xf>
    <xf numFmtId="0" fontId="8" fillId="4" borderId="8"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5" fillId="9" borderId="8" xfId="0" applyNumberFormat="1" applyFont="1" applyFill="1" applyBorder="1" applyAlignment="1">
      <alignment horizontal="center" vertical="center"/>
    </xf>
    <xf numFmtId="0" fontId="5" fillId="9" borderId="1" xfId="0" applyNumberFormat="1" applyFont="1" applyFill="1" applyBorder="1" applyAlignment="1">
      <alignment horizontal="center" vertical="center"/>
    </xf>
    <xf numFmtId="0" fontId="3" fillId="9" borderId="8"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9" borderId="8"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wrapText="1"/>
    </xf>
    <xf numFmtId="0" fontId="5" fillId="9" borderId="8"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0" fontId="3" fillId="8" borderId="8" xfId="0" applyNumberFormat="1"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3" fillId="8" borderId="8" xfId="0" applyNumberFormat="1" applyFont="1" applyFill="1" applyBorder="1" applyAlignment="1">
      <alignment horizontal="center" vertical="center"/>
    </xf>
    <xf numFmtId="0" fontId="3" fillId="8" borderId="1" xfId="0" applyNumberFormat="1" applyFont="1" applyFill="1" applyBorder="1" applyAlignment="1">
      <alignment horizontal="center" vertical="center"/>
    </xf>
    <xf numFmtId="0" fontId="3" fillId="8" borderId="8" xfId="2" applyNumberFormat="1" applyFont="1" applyFill="1" applyBorder="1" applyAlignment="1">
      <alignment horizontal="center" vertical="center" wrapText="1"/>
    </xf>
    <xf numFmtId="0" fontId="3" fillId="8" borderId="1" xfId="2"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3" fillId="7" borderId="8"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7" borderId="8" xfId="0" applyNumberFormat="1" applyFont="1" applyFill="1" applyBorder="1" applyAlignment="1">
      <alignment horizontal="center" vertical="center"/>
    </xf>
    <xf numFmtId="0" fontId="3" fillId="7" borderId="1" xfId="0" applyNumberFormat="1" applyFont="1" applyFill="1" applyBorder="1" applyAlignment="1">
      <alignment horizontal="center" vertical="center"/>
    </xf>
    <xf numFmtId="0" fontId="3" fillId="7" borderId="10" xfId="0" applyNumberFormat="1" applyFont="1" applyFill="1" applyBorder="1" applyAlignment="1">
      <alignment horizontal="center" vertical="center"/>
    </xf>
    <xf numFmtId="0" fontId="3" fillId="7" borderId="11" xfId="0" applyNumberFormat="1" applyFont="1" applyFill="1" applyBorder="1" applyAlignment="1">
      <alignment horizontal="center" vertical="center"/>
    </xf>
    <xf numFmtId="0" fontId="3" fillId="0" borderId="0" xfId="0" applyNumberFormat="1" applyFont="1" applyAlignment="1">
      <alignment horizontal="center" vertical="center"/>
    </xf>
    <xf numFmtId="0" fontId="13" fillId="5" borderId="1"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8"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8"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3" fillId="17" borderId="1" xfId="0" applyNumberFormat="1" applyFont="1" applyFill="1" applyBorder="1" applyAlignment="1">
      <alignment horizontal="center" vertical="center"/>
    </xf>
    <xf numFmtId="0" fontId="3" fillId="17" borderId="1" xfId="0" applyNumberFormat="1" applyFont="1" applyFill="1" applyBorder="1" applyAlignment="1">
      <alignment horizontal="center" vertical="center" wrapText="1"/>
    </xf>
    <xf numFmtId="0" fontId="6" fillId="17" borderId="1" xfId="0" applyNumberFormat="1" applyFont="1" applyFill="1" applyBorder="1" applyAlignment="1">
      <alignment horizontal="center" vertical="center" wrapText="1"/>
    </xf>
    <xf numFmtId="0" fontId="2" fillId="18" borderId="1" xfId="0" applyNumberFormat="1" applyFont="1" applyFill="1" applyBorder="1" applyAlignment="1">
      <alignment horizontal="center" vertical="center"/>
    </xf>
    <xf numFmtId="0" fontId="3" fillId="19" borderId="1" xfId="0" quotePrefix="1" applyNumberFormat="1" applyFont="1" applyFill="1" applyBorder="1" applyAlignment="1">
      <alignment horizontal="center" vertical="center" wrapText="1"/>
    </xf>
    <xf numFmtId="0" fontId="3" fillId="19" borderId="1" xfId="0" quotePrefix="1" applyNumberFormat="1" applyFont="1" applyFill="1" applyBorder="1" applyAlignment="1">
      <alignment horizontal="center" vertical="center"/>
    </xf>
    <xf numFmtId="0" fontId="3" fillId="19" borderId="1" xfId="0" applyNumberFormat="1" applyFont="1" applyFill="1" applyBorder="1" applyAlignment="1">
      <alignment horizontal="center" vertical="center"/>
    </xf>
    <xf numFmtId="0" fontId="3" fillId="19" borderId="1" xfId="0" applyNumberFormat="1" applyFont="1" applyFill="1" applyBorder="1" applyAlignment="1">
      <alignment horizontal="center" vertical="center" wrapText="1"/>
    </xf>
    <xf numFmtId="0" fontId="8" fillId="20" borderId="1" xfId="0" applyNumberFormat="1" applyFont="1" applyFill="1" applyBorder="1" applyAlignment="1">
      <alignment horizontal="center" vertical="center"/>
    </xf>
    <xf numFmtId="0" fontId="5" fillId="21" borderId="1" xfId="0" applyNumberFormat="1" applyFont="1" applyFill="1" applyBorder="1" applyAlignment="1">
      <alignment horizontal="center" vertical="center"/>
    </xf>
    <xf numFmtId="0" fontId="3" fillId="21" borderId="1" xfId="0" applyNumberFormat="1" applyFont="1" applyFill="1" applyBorder="1" applyAlignment="1">
      <alignment horizontal="center" vertical="center"/>
    </xf>
    <xf numFmtId="0" fontId="3" fillId="21" borderId="1" xfId="0" applyNumberFormat="1" applyFont="1" applyFill="1" applyBorder="1" applyAlignment="1">
      <alignment horizontal="center" vertical="center" wrapText="1"/>
    </xf>
    <xf numFmtId="0" fontId="5" fillId="21" borderId="1" xfId="0" applyNumberFormat="1" applyFont="1" applyFill="1" applyBorder="1" applyAlignment="1">
      <alignment horizontal="center" vertical="center" wrapText="1"/>
    </xf>
    <xf numFmtId="0" fontId="2" fillId="22" borderId="1" xfId="0" applyNumberFormat="1" applyFont="1" applyFill="1" applyBorder="1" applyAlignment="1">
      <alignment horizontal="center" vertical="center"/>
    </xf>
    <xf numFmtId="0" fontId="3" fillId="23" borderId="1" xfId="0" applyNumberFormat="1" applyFont="1" applyFill="1" applyBorder="1" applyAlignment="1">
      <alignment horizontal="center" vertical="center" wrapText="1"/>
    </xf>
    <xf numFmtId="0" fontId="3" fillId="23" borderId="1" xfId="0" applyNumberFormat="1" applyFont="1" applyFill="1" applyBorder="1" applyAlignment="1">
      <alignment horizontal="center" vertical="center"/>
    </xf>
    <xf numFmtId="0" fontId="3" fillId="23" borderId="1" xfId="2" applyNumberFormat="1" applyFont="1" applyFill="1" applyBorder="1" applyAlignment="1">
      <alignment horizontal="center" vertical="center" wrapText="1"/>
    </xf>
    <xf numFmtId="0" fontId="2" fillId="24" borderId="1" xfId="0" applyNumberFormat="1" applyFont="1" applyFill="1" applyBorder="1" applyAlignment="1">
      <alignment horizontal="center" vertical="center"/>
    </xf>
    <xf numFmtId="0" fontId="3" fillId="25" borderId="1" xfId="0" applyNumberFormat="1" applyFont="1" applyFill="1" applyBorder="1" applyAlignment="1">
      <alignment horizontal="center" vertical="center" wrapText="1"/>
    </xf>
    <xf numFmtId="0" fontId="3" fillId="25" borderId="1" xfId="0" applyNumberFormat="1" applyFont="1" applyFill="1" applyBorder="1" applyAlignment="1">
      <alignment horizontal="center" vertical="center"/>
    </xf>
    <xf numFmtId="0" fontId="3" fillId="25" borderId="11" xfId="0" applyNumberFormat="1" applyFont="1" applyFill="1" applyBorder="1" applyAlignment="1">
      <alignment horizontal="center" vertical="center"/>
    </xf>
    <xf numFmtId="0" fontId="3" fillId="11" borderId="17" xfId="0" applyFont="1" applyFill="1" applyBorder="1" applyAlignment="1">
      <alignment horizontal="center" vertical="center" wrapText="1"/>
    </xf>
    <xf numFmtId="43" fontId="3" fillId="10" borderId="1" xfId="1" quotePrefix="1" applyFont="1" applyFill="1" applyBorder="1" applyAlignment="1">
      <alignment horizontal="center" vertical="center"/>
    </xf>
    <xf numFmtId="43" fontId="3" fillId="10" borderId="1" xfId="1" quotePrefix="1" applyFont="1" applyFill="1" applyBorder="1" applyAlignment="1">
      <alignment horizontal="center" vertical="center" wrapText="1"/>
    </xf>
    <xf numFmtId="0" fontId="3" fillId="11" borderId="28" xfId="0" applyFont="1" applyFill="1" applyBorder="1" applyAlignment="1">
      <alignment horizontal="left" vertical="center"/>
    </xf>
    <xf numFmtId="0" fontId="0" fillId="11" borderId="4" xfId="0" applyFont="1" applyFill="1" applyBorder="1" applyAlignment="1">
      <alignment vertical="center" wrapText="1"/>
    </xf>
    <xf numFmtId="43" fontId="3" fillId="11" borderId="4" xfId="1" applyFont="1" applyFill="1" applyBorder="1" applyAlignment="1">
      <alignment horizontal="right" vertical="center" wrapText="1"/>
    </xf>
    <xf numFmtId="0" fontId="3" fillId="11" borderId="29" xfId="0" applyFont="1" applyFill="1" applyBorder="1" applyAlignment="1">
      <alignment horizontal="center" vertical="center" wrapText="1"/>
    </xf>
    <xf numFmtId="0" fontId="3" fillId="11" borderId="28" xfId="0" applyNumberFormat="1" applyFont="1" applyFill="1" applyBorder="1" applyAlignment="1">
      <alignment horizontal="center" vertical="center" wrapText="1"/>
    </xf>
    <xf numFmtId="0" fontId="3" fillId="17" borderId="4" xfId="0" applyNumberFormat="1" applyFont="1" applyFill="1" applyBorder="1" applyAlignment="1">
      <alignment horizontal="center" vertical="center" wrapText="1"/>
    </xf>
    <xf numFmtId="0" fontId="3" fillId="11" borderId="4" xfId="0" applyNumberFormat="1"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4" xfId="0" applyFont="1" applyFill="1" applyBorder="1" applyAlignment="1">
      <alignment horizontal="center" vertical="center"/>
    </xf>
    <xf numFmtId="0" fontId="3" fillId="11" borderId="29" xfId="0" applyFont="1" applyFill="1" applyBorder="1" applyAlignment="1">
      <alignment horizontal="center" vertical="center"/>
    </xf>
    <xf numFmtId="0" fontId="3" fillId="11" borderId="28" xfId="0" applyFont="1" applyFill="1" applyBorder="1" applyAlignment="1">
      <alignment horizontal="center" vertical="center"/>
    </xf>
    <xf numFmtId="0" fontId="3" fillId="11" borderId="33" xfId="0" applyFont="1" applyFill="1" applyBorder="1" applyAlignment="1">
      <alignment horizontal="center" vertical="center"/>
    </xf>
    <xf numFmtId="0" fontId="3" fillId="13" borderId="25" xfId="0" applyFont="1" applyFill="1" applyBorder="1" applyAlignment="1">
      <alignment horizontal="center" vertical="center"/>
    </xf>
    <xf numFmtId="0" fontId="3" fillId="11" borderId="10" xfId="0" applyFont="1" applyFill="1" applyBorder="1" applyAlignment="1">
      <alignment horizontal="left" vertical="center"/>
    </xf>
    <xf numFmtId="0" fontId="0" fillId="11" borderId="11" xfId="0" applyFont="1" applyFill="1" applyBorder="1" applyAlignment="1">
      <alignment vertical="center" wrapText="1"/>
    </xf>
    <xf numFmtId="43" fontId="3" fillId="11" borderId="11" xfId="1" applyFont="1" applyFill="1" applyBorder="1" applyAlignment="1">
      <alignment horizontal="right" vertical="center" wrapText="1"/>
    </xf>
    <xf numFmtId="0" fontId="3" fillId="11" borderId="12" xfId="0" applyFont="1" applyFill="1" applyBorder="1" applyAlignment="1">
      <alignment horizontal="center" vertical="center"/>
    </xf>
    <xf numFmtId="0" fontId="3" fillId="11" borderId="10" xfId="0" applyNumberFormat="1" applyFont="1" applyFill="1" applyBorder="1" applyAlignment="1">
      <alignment horizontal="center" vertical="center"/>
    </xf>
    <xf numFmtId="0" fontId="3" fillId="11" borderId="10" xfId="0" applyNumberFormat="1" applyFont="1" applyFill="1" applyBorder="1" applyAlignment="1">
      <alignment horizontal="center" vertical="center" wrapText="1"/>
    </xf>
    <xf numFmtId="0" fontId="3" fillId="17" borderId="11" xfId="0" applyNumberFormat="1" applyFont="1" applyFill="1" applyBorder="1" applyAlignment="1">
      <alignment horizontal="center" vertical="center"/>
    </xf>
    <xf numFmtId="0" fontId="3" fillId="11" borderId="11" xfId="0" applyNumberFormat="1" applyFont="1" applyFill="1" applyBorder="1" applyAlignment="1">
      <alignment horizontal="center"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xf>
    <xf numFmtId="0" fontId="3" fillId="11" borderId="34" xfId="0" applyFont="1" applyFill="1" applyBorder="1" applyAlignment="1">
      <alignment horizontal="center" vertical="center"/>
    </xf>
    <xf numFmtId="0" fontId="3" fillId="13" borderId="26" xfId="0" applyFont="1" applyFill="1" applyBorder="1" applyAlignment="1">
      <alignment horizontal="center" vertical="center"/>
    </xf>
    <xf numFmtId="0" fontId="3" fillId="0" borderId="36" xfId="0" applyFont="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0" quotePrefix="1" applyNumberFormat="1" applyFont="1" applyFill="1" applyBorder="1" applyAlignment="1">
      <alignment horizontal="center" vertical="center" wrapText="1"/>
    </xf>
    <xf numFmtId="0" fontId="3" fillId="0" borderId="1" xfId="0" quotePrefix="1"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4" fillId="15" borderId="38" xfId="0"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Font="1"/>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0" fillId="0" borderId="1" xfId="0" quotePrefix="1" applyNumberFormat="1" applyFont="1" applyFill="1" applyBorder="1" applyAlignment="1">
      <alignment horizontal="center" vertical="center" wrapText="1"/>
    </xf>
    <xf numFmtId="0" fontId="0" fillId="0" borderId="1" xfId="0" quotePrefix="1" applyNumberFormat="1"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0" fillId="0" borderId="1" xfId="2" applyNumberFormat="1" applyFont="1" applyFill="1" applyBorder="1" applyAlignment="1">
      <alignment horizontal="center" vertical="center" wrapText="1"/>
    </xf>
    <xf numFmtId="0" fontId="2" fillId="26" borderId="28" xfId="0" applyFont="1" applyFill="1" applyBorder="1" applyAlignment="1">
      <alignment vertical="center"/>
    </xf>
    <xf numFmtId="0" fontId="2" fillId="26" borderId="28" xfId="0" applyFont="1" applyFill="1" applyBorder="1" applyAlignment="1">
      <alignment horizontal="center" vertical="center"/>
    </xf>
    <xf numFmtId="0" fontId="2" fillId="27" borderId="8" xfId="0" applyFont="1" applyFill="1" applyBorder="1" applyAlignment="1">
      <alignment horizontal="center" vertical="center"/>
    </xf>
    <xf numFmtId="0" fontId="2" fillId="28" borderId="8" xfId="0" applyFont="1" applyFill="1" applyBorder="1" applyAlignment="1">
      <alignment horizontal="left" vertical="center"/>
    </xf>
    <xf numFmtId="0" fontId="2" fillId="28" borderId="8" xfId="0" applyFont="1" applyFill="1" applyBorder="1" applyAlignment="1">
      <alignment horizontal="center" vertical="center"/>
    </xf>
    <xf numFmtId="0" fontId="2" fillId="29" borderId="8" xfId="0" applyFont="1" applyFill="1" applyBorder="1" applyAlignment="1">
      <alignment horizontal="left" vertical="center"/>
    </xf>
    <xf numFmtId="0" fontId="2" fillId="29" borderId="8" xfId="0" applyFont="1" applyFill="1" applyBorder="1" applyAlignment="1">
      <alignment horizontal="center" vertical="center"/>
    </xf>
    <xf numFmtId="0" fontId="2" fillId="30" borderId="8" xfId="0" applyFont="1" applyFill="1" applyBorder="1" applyAlignment="1">
      <alignment horizontal="left" vertical="center"/>
    </xf>
    <xf numFmtId="0" fontId="2" fillId="30" borderId="8" xfId="0" applyFont="1" applyFill="1" applyBorder="1" applyAlignment="1">
      <alignment horizontal="center" vertical="center"/>
    </xf>
    <xf numFmtId="43" fontId="3" fillId="11" borderId="1" xfId="1" applyFont="1" applyFill="1" applyBorder="1" applyAlignment="1">
      <alignment horizontal="center" vertical="center" wrapText="1"/>
    </xf>
    <xf numFmtId="0" fontId="17" fillId="11" borderId="1" xfId="0" applyFont="1" applyFill="1" applyBorder="1" applyAlignment="1">
      <alignment vertical="center" wrapText="1"/>
    </xf>
    <xf numFmtId="0" fontId="0" fillId="31" borderId="1" xfId="0" applyFont="1" applyFill="1" applyBorder="1" applyAlignment="1">
      <alignment vertical="center" wrapText="1"/>
    </xf>
    <xf numFmtId="0" fontId="3" fillId="31" borderId="8" xfId="0" applyFont="1" applyFill="1" applyBorder="1" applyAlignment="1">
      <alignment horizontal="left" vertical="center"/>
    </xf>
    <xf numFmtId="43" fontId="3" fillId="31" borderId="1" xfId="1" applyFont="1" applyFill="1" applyBorder="1" applyAlignment="1">
      <alignment horizontal="right" vertical="center" wrapText="1"/>
    </xf>
    <xf numFmtId="2" fontId="3" fillId="31" borderId="9" xfId="0" applyNumberFormat="1" applyFont="1" applyFill="1" applyBorder="1" applyAlignment="1">
      <alignment horizontal="center" vertical="center" wrapText="1"/>
    </xf>
    <xf numFmtId="0" fontId="3" fillId="31" borderId="8" xfId="0" applyNumberFormat="1" applyFont="1" applyFill="1" applyBorder="1" applyAlignment="1">
      <alignment horizontal="center" vertical="center" wrapText="1"/>
    </xf>
    <xf numFmtId="0" fontId="3" fillId="32" borderId="8" xfId="0" applyNumberFormat="1" applyFont="1" applyFill="1" applyBorder="1" applyAlignment="1">
      <alignment horizontal="center" vertical="center" wrapText="1"/>
    </xf>
    <xf numFmtId="0" fontId="3" fillId="31" borderId="8" xfId="0" applyFont="1" applyFill="1" applyBorder="1" applyAlignment="1">
      <alignment horizontal="center" vertical="center" wrapText="1"/>
    </xf>
    <xf numFmtId="0" fontId="3" fillId="31" borderId="17" xfId="0" applyFont="1" applyFill="1" applyBorder="1" applyAlignment="1">
      <alignment horizontal="center" vertical="center"/>
    </xf>
    <xf numFmtId="0" fontId="3" fillId="31" borderId="31" xfId="0" applyFont="1" applyFill="1" applyBorder="1" applyAlignment="1">
      <alignment horizontal="center" vertical="center"/>
    </xf>
    <xf numFmtId="0" fontId="3" fillId="31" borderId="0" xfId="0" applyFont="1" applyFill="1" applyAlignment="1">
      <alignment horizontal="center" vertical="center"/>
    </xf>
    <xf numFmtId="0" fontId="3" fillId="31" borderId="0" xfId="0" applyFont="1" applyFill="1"/>
    <xf numFmtId="0" fontId="0" fillId="11" borderId="1" xfId="0" applyFont="1" applyFill="1" applyBorder="1" applyAlignment="1">
      <alignment horizontal="left" vertical="top" wrapText="1"/>
    </xf>
    <xf numFmtId="0" fontId="19" fillId="0" borderId="0" xfId="0" applyFont="1"/>
    <xf numFmtId="0" fontId="4" fillId="14" borderId="2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1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11" fillId="6" borderId="18"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21"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10"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4" xfId="0" applyFont="1" applyFill="1" applyBorder="1" applyAlignment="1">
      <alignment horizontal="center" vertical="center"/>
    </xf>
    <xf numFmtId="0" fontId="4" fillId="13" borderId="8"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14" borderId="6"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4" borderId="1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15" xfId="0" applyFont="1" applyFill="1" applyBorder="1" applyAlignment="1">
      <alignment horizontal="center" vertical="center" wrapText="1"/>
    </xf>
  </cellXfs>
  <cellStyles count="3">
    <cellStyle name="Moeda" xfId="2" builtinId="4"/>
    <cellStyle name="Normal" xfId="0" builtinId="0"/>
    <cellStyle name="Vírgula" xfId="1" builtinId="3"/>
  </cellStyles>
  <dxfs count="0"/>
  <tableStyles count="0" defaultTableStyle="TableStyleMedium2" defaultPivotStyle="PivotStyleLight16"/>
  <colors>
    <mruColors>
      <color rgb="FF136CB0"/>
      <color rgb="FF108E58"/>
      <color rgb="FFF57E1B"/>
      <color rgb="FFBA1C1B"/>
      <color rgb="FFE75A68"/>
      <color rgb="FFFFE5E5"/>
      <color rgb="FFFEECF9"/>
      <color rgb="FFD60093"/>
      <color rgb="FFFEE8FC"/>
      <color rgb="FFFDC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AB007-7909-4FB0-A8E5-3A93BE6008E6}">
  <dimension ref="A1:V153"/>
  <sheetViews>
    <sheetView tabSelected="1" zoomScale="85" zoomScaleNormal="85" workbookViewId="0">
      <pane xSplit="5" ySplit="3" topLeftCell="M4" activePane="bottomRight" state="frozen"/>
      <selection pane="topRight" activeCell="F1" sqref="F1"/>
      <selection pane="bottomLeft" activeCell="A4" sqref="A4"/>
      <selection pane="bottomRight" activeCell="Q149" sqref="Q149:Q153"/>
    </sheetView>
  </sheetViews>
  <sheetFormatPr defaultColWidth="9.140625" defaultRowHeight="15" x14ac:dyDescent="0.2"/>
  <cols>
    <col min="1" max="1" width="15.140625" style="3" customWidth="1"/>
    <col min="2" max="2" width="17.28515625" style="3" customWidth="1"/>
    <col min="3" max="3" width="61.7109375" style="134" customWidth="1"/>
    <col min="4" max="4" width="17.28515625" style="4" customWidth="1"/>
    <col min="5" max="5" width="14.140625" style="1" customWidth="1"/>
    <col min="6" max="6" width="16" style="177" customWidth="1"/>
    <col min="7" max="7" width="0.140625" style="177" customWidth="1"/>
    <col min="8" max="8" width="8.42578125" style="177" hidden="1" customWidth="1"/>
    <col min="9" max="9" width="17.42578125" style="177" customWidth="1"/>
    <col min="10" max="10" width="20.85546875" style="177" customWidth="1"/>
    <col min="11" max="13" width="17.42578125" style="177" customWidth="1"/>
    <col min="14" max="14" width="20.140625" style="177" customWidth="1"/>
    <col min="15" max="15" width="16.7109375" style="1" customWidth="1"/>
    <col min="16" max="16" width="11.7109375" style="2" bestFit="1" customWidth="1"/>
    <col min="17" max="17" width="19.85546875" style="2" customWidth="1"/>
    <col min="18" max="18" width="34.7109375" style="2" customWidth="1"/>
    <col min="19" max="19" width="37.140625" style="2" customWidth="1"/>
    <col min="20" max="20" width="28.5703125" style="2" customWidth="1"/>
    <col min="21" max="23" width="9.140625" style="2" customWidth="1"/>
    <col min="24" max="16384" width="9.140625" style="2"/>
  </cols>
  <sheetData>
    <row r="1" spans="1:22" ht="11.25" customHeight="1" x14ac:dyDescent="0.2">
      <c r="A1" s="305" t="s">
        <v>138</v>
      </c>
      <c r="B1" s="302" t="s">
        <v>137</v>
      </c>
      <c r="C1" s="299" t="s">
        <v>136</v>
      </c>
      <c r="D1" s="296" t="s">
        <v>0</v>
      </c>
      <c r="E1" s="293" t="s">
        <v>119</v>
      </c>
      <c r="F1" s="314" t="s">
        <v>126</v>
      </c>
      <c r="G1" s="315"/>
      <c r="H1" s="315"/>
      <c r="I1" s="320" t="s">
        <v>131</v>
      </c>
      <c r="J1" s="321"/>
      <c r="K1" s="321"/>
      <c r="L1" s="321"/>
      <c r="M1" s="321"/>
      <c r="N1" s="322"/>
      <c r="O1" s="308" t="s">
        <v>121</v>
      </c>
      <c r="P1" s="310"/>
      <c r="Q1" s="309"/>
      <c r="R1" s="308" t="s">
        <v>135</v>
      </c>
      <c r="S1" s="309"/>
      <c r="T1" s="112"/>
      <c r="U1" s="291" t="s">
        <v>120</v>
      </c>
      <c r="V1" s="291" t="s">
        <v>121</v>
      </c>
    </row>
    <row r="2" spans="1:22" ht="49.5" customHeight="1" x14ac:dyDescent="0.2">
      <c r="A2" s="306"/>
      <c r="B2" s="303"/>
      <c r="C2" s="300"/>
      <c r="D2" s="297"/>
      <c r="E2" s="294"/>
      <c r="F2" s="32" t="s">
        <v>129</v>
      </c>
      <c r="G2" s="313" t="s">
        <v>130</v>
      </c>
      <c r="H2" s="313"/>
      <c r="I2" s="316" t="s">
        <v>139</v>
      </c>
      <c r="J2" s="317"/>
      <c r="K2" s="318" t="s">
        <v>132</v>
      </c>
      <c r="L2" s="319"/>
      <c r="M2" s="319"/>
      <c r="N2" s="317"/>
      <c r="O2" s="311" t="s">
        <v>122</v>
      </c>
      <c r="P2" s="312"/>
      <c r="Q2" s="28" t="s">
        <v>125</v>
      </c>
      <c r="R2" s="32" t="s">
        <v>124</v>
      </c>
      <c r="S2" s="35" t="s">
        <v>134</v>
      </c>
      <c r="T2" s="113" t="s">
        <v>150</v>
      </c>
      <c r="U2" s="292"/>
      <c r="V2" s="292" t="s">
        <v>121</v>
      </c>
    </row>
    <row r="3" spans="1:22" ht="147" customHeight="1" thickBot="1" x14ac:dyDescent="0.25">
      <c r="A3" s="307"/>
      <c r="B3" s="304"/>
      <c r="C3" s="301"/>
      <c r="D3" s="298"/>
      <c r="E3" s="295"/>
      <c r="F3" s="25" t="s">
        <v>128</v>
      </c>
      <c r="G3" s="26" t="s">
        <v>151</v>
      </c>
      <c r="H3" s="26" t="s">
        <v>152</v>
      </c>
      <c r="I3" s="25" t="s">
        <v>142</v>
      </c>
      <c r="J3" s="26" t="s">
        <v>158</v>
      </c>
      <c r="K3" s="25" t="s">
        <v>133</v>
      </c>
      <c r="L3" s="26" t="s">
        <v>215</v>
      </c>
      <c r="M3" s="251" t="s">
        <v>216</v>
      </c>
      <c r="N3" s="251" t="s">
        <v>217</v>
      </c>
      <c r="O3" s="29" t="s">
        <v>11</v>
      </c>
      <c r="P3" s="30" t="s">
        <v>173</v>
      </c>
      <c r="Q3" s="31" t="s">
        <v>127</v>
      </c>
      <c r="R3" s="33" t="s">
        <v>167</v>
      </c>
      <c r="S3" s="27" t="s">
        <v>168</v>
      </c>
      <c r="T3" s="114" t="s">
        <v>169</v>
      </c>
      <c r="U3" s="34" t="s">
        <v>148</v>
      </c>
      <c r="V3" s="34" t="s">
        <v>214</v>
      </c>
    </row>
    <row r="4" spans="1:22" x14ac:dyDescent="0.2">
      <c r="A4" s="91"/>
      <c r="B4" s="37"/>
      <c r="C4" s="122"/>
      <c r="D4" s="38"/>
      <c r="E4" s="96"/>
      <c r="F4" s="42"/>
      <c r="G4" s="40"/>
      <c r="H4" s="40"/>
      <c r="I4" s="42"/>
      <c r="J4" s="40" t="s">
        <v>140</v>
      </c>
      <c r="K4" s="39"/>
      <c r="L4" s="39"/>
      <c r="M4" s="39"/>
      <c r="N4" s="40"/>
      <c r="O4" s="91"/>
      <c r="P4" s="41"/>
      <c r="Q4" s="92"/>
      <c r="R4" s="95"/>
      <c r="S4" s="43"/>
      <c r="T4" s="115"/>
      <c r="U4" s="110"/>
    </row>
    <row r="5" spans="1:22" x14ac:dyDescent="0.2">
      <c r="A5" s="97" t="s">
        <v>114</v>
      </c>
      <c r="B5" s="24"/>
      <c r="C5" s="123"/>
      <c r="D5" s="24"/>
      <c r="E5" s="98"/>
      <c r="F5" s="44"/>
      <c r="G5" s="36"/>
      <c r="H5" s="36"/>
      <c r="I5" s="44"/>
      <c r="J5" s="36"/>
      <c r="K5" s="36"/>
      <c r="L5" s="36"/>
      <c r="M5" s="36"/>
      <c r="N5" s="36"/>
      <c r="O5" s="44"/>
      <c r="P5" s="36"/>
      <c r="Q5" s="45"/>
      <c r="R5" s="44"/>
      <c r="S5" s="45"/>
      <c r="T5" s="116"/>
      <c r="U5" s="116"/>
      <c r="V5" s="116"/>
    </row>
    <row r="6" spans="1:22" ht="99.75" customHeight="1" x14ac:dyDescent="0.2">
      <c r="A6" s="99" t="s">
        <v>114</v>
      </c>
      <c r="B6" s="124" t="s">
        <v>332</v>
      </c>
      <c r="C6" s="124" t="s">
        <v>1</v>
      </c>
      <c r="D6" s="21" t="s">
        <v>2</v>
      </c>
      <c r="E6" s="47" t="s">
        <v>2</v>
      </c>
      <c r="F6" s="135">
        <v>2</v>
      </c>
      <c r="G6" s="135" t="s">
        <v>176</v>
      </c>
      <c r="H6" s="137" t="s">
        <v>177</v>
      </c>
      <c r="I6" s="135">
        <v>2</v>
      </c>
      <c r="J6" s="190"/>
      <c r="K6" s="136">
        <v>2</v>
      </c>
      <c r="L6" s="136">
        <v>144</v>
      </c>
      <c r="M6" s="136"/>
      <c r="N6" s="241" t="s">
        <v>218</v>
      </c>
      <c r="O6" s="48" t="s">
        <v>30</v>
      </c>
      <c r="P6" s="22">
        <f>IF(O6="Contínua",2,1)</f>
        <v>2</v>
      </c>
      <c r="Q6" s="47">
        <v>4</v>
      </c>
      <c r="R6" s="46">
        <v>0</v>
      </c>
      <c r="S6" s="47">
        <v>0</v>
      </c>
      <c r="T6" s="117" t="s">
        <v>149</v>
      </c>
      <c r="U6" s="111">
        <f t="shared" ref="U6:U50" si="0">S6+R6+Q6+P6+K6+I6+F6</f>
        <v>12</v>
      </c>
      <c r="V6" s="253">
        <f t="shared" ref="V6:V50" si="1">SUM(P6:Q6)</f>
        <v>6</v>
      </c>
    </row>
    <row r="7" spans="1:22" ht="81.75" customHeight="1" x14ac:dyDescent="0.2">
      <c r="A7" s="99" t="s">
        <v>114</v>
      </c>
      <c r="B7" s="124" t="s">
        <v>332</v>
      </c>
      <c r="C7" s="124" t="s">
        <v>3</v>
      </c>
      <c r="D7" s="21" t="s">
        <v>2</v>
      </c>
      <c r="E7" s="47" t="s">
        <v>2</v>
      </c>
      <c r="F7" s="135">
        <v>1</v>
      </c>
      <c r="G7" s="137" t="s">
        <v>176</v>
      </c>
      <c r="H7" s="137" t="s">
        <v>177</v>
      </c>
      <c r="I7" s="135">
        <v>2</v>
      </c>
      <c r="J7" s="190"/>
      <c r="K7" s="136">
        <v>2</v>
      </c>
      <c r="L7" s="136">
        <v>2</v>
      </c>
      <c r="M7" s="136"/>
      <c r="N7" s="241" t="s">
        <v>219</v>
      </c>
      <c r="O7" s="48" t="s">
        <v>30</v>
      </c>
      <c r="P7" s="22">
        <f>IF(O7="Contínua",2,1)</f>
        <v>2</v>
      </c>
      <c r="Q7" s="47">
        <v>4</v>
      </c>
      <c r="R7" s="46">
        <v>0</v>
      </c>
      <c r="S7" s="47">
        <v>0</v>
      </c>
      <c r="T7" s="211" t="s">
        <v>380</v>
      </c>
      <c r="U7" s="111">
        <f t="shared" si="0"/>
        <v>11</v>
      </c>
      <c r="V7" s="1">
        <f t="shared" si="1"/>
        <v>6</v>
      </c>
    </row>
    <row r="8" spans="1:22" ht="86.25" customHeight="1" x14ac:dyDescent="0.2">
      <c r="A8" s="99" t="s">
        <v>114</v>
      </c>
      <c r="B8" s="124" t="s">
        <v>332</v>
      </c>
      <c r="C8" s="124" t="s">
        <v>4</v>
      </c>
      <c r="D8" s="21" t="s">
        <v>2</v>
      </c>
      <c r="E8" s="47" t="s">
        <v>2</v>
      </c>
      <c r="F8" s="135">
        <v>1</v>
      </c>
      <c r="G8" s="137" t="s">
        <v>176</v>
      </c>
      <c r="H8" s="137" t="s">
        <v>177</v>
      </c>
      <c r="I8" s="135">
        <v>2</v>
      </c>
      <c r="J8" s="190"/>
      <c r="K8" s="136">
        <v>2</v>
      </c>
      <c r="L8" s="136">
        <v>33</v>
      </c>
      <c r="M8" s="136"/>
      <c r="N8" s="241" t="s">
        <v>220</v>
      </c>
      <c r="O8" s="46" t="s">
        <v>5</v>
      </c>
      <c r="P8" s="22">
        <f>IF(O8="Contínua",2,1)</f>
        <v>1</v>
      </c>
      <c r="Q8" s="47">
        <v>4</v>
      </c>
      <c r="R8" s="46">
        <v>0</v>
      </c>
      <c r="S8" s="47">
        <v>0</v>
      </c>
      <c r="T8" s="117" t="s">
        <v>149</v>
      </c>
      <c r="U8" s="111">
        <f t="shared" si="0"/>
        <v>10</v>
      </c>
      <c r="V8" s="1">
        <f t="shared" si="1"/>
        <v>5</v>
      </c>
    </row>
    <row r="9" spans="1:22" ht="86.25" customHeight="1" x14ac:dyDescent="0.2">
      <c r="A9" s="99" t="s">
        <v>114</v>
      </c>
      <c r="B9" s="124" t="s">
        <v>332</v>
      </c>
      <c r="C9" s="124" t="s">
        <v>6</v>
      </c>
      <c r="D9" s="276">
        <v>49500</v>
      </c>
      <c r="E9" s="49" t="s">
        <v>2</v>
      </c>
      <c r="F9" s="137">
        <v>1</v>
      </c>
      <c r="G9" s="137" t="s">
        <v>176</v>
      </c>
      <c r="H9" s="137" t="s">
        <v>177</v>
      </c>
      <c r="I9" s="137">
        <v>2</v>
      </c>
      <c r="J9" s="191"/>
      <c r="K9" s="138">
        <v>2</v>
      </c>
      <c r="L9" s="138">
        <v>21</v>
      </c>
      <c r="M9" s="138"/>
      <c r="N9" s="241" t="s">
        <v>221</v>
      </c>
      <c r="O9" s="48" t="s">
        <v>30</v>
      </c>
      <c r="P9" s="22">
        <v>2</v>
      </c>
      <c r="Q9" s="47">
        <v>3</v>
      </c>
      <c r="R9" s="46">
        <v>3</v>
      </c>
      <c r="S9" s="47">
        <v>2</v>
      </c>
      <c r="T9" s="117" t="s">
        <v>149</v>
      </c>
      <c r="U9" s="111">
        <f t="shared" si="0"/>
        <v>15</v>
      </c>
      <c r="V9" s="1">
        <f t="shared" si="1"/>
        <v>5</v>
      </c>
    </row>
    <row r="10" spans="1:22" ht="146.25" customHeight="1" x14ac:dyDescent="0.2">
      <c r="A10" s="99" t="s">
        <v>114</v>
      </c>
      <c r="B10" s="124" t="s">
        <v>332</v>
      </c>
      <c r="C10" s="124" t="s">
        <v>141</v>
      </c>
      <c r="D10" s="21" t="s">
        <v>2</v>
      </c>
      <c r="E10" s="47" t="s">
        <v>2</v>
      </c>
      <c r="F10" s="135">
        <v>2</v>
      </c>
      <c r="G10" s="49" t="s">
        <v>176</v>
      </c>
      <c r="H10" s="49" t="s">
        <v>177</v>
      </c>
      <c r="I10" s="135">
        <v>2</v>
      </c>
      <c r="J10" s="190"/>
      <c r="K10" s="136">
        <v>1</v>
      </c>
      <c r="L10" s="136">
        <v>26</v>
      </c>
      <c r="M10" s="136" t="s">
        <v>222</v>
      </c>
      <c r="N10" s="241" t="s">
        <v>223</v>
      </c>
      <c r="O10" s="48" t="s">
        <v>30</v>
      </c>
      <c r="P10" s="22">
        <f t="shared" ref="P10:P19" si="2">IF(O10="Contínua",2,1)</f>
        <v>2</v>
      </c>
      <c r="Q10" s="47">
        <v>2</v>
      </c>
      <c r="R10" s="46">
        <v>0</v>
      </c>
      <c r="S10" s="47">
        <v>0</v>
      </c>
      <c r="T10" s="117" t="s">
        <v>149</v>
      </c>
      <c r="U10" s="111">
        <f t="shared" si="0"/>
        <v>9</v>
      </c>
      <c r="V10" s="1">
        <f t="shared" si="1"/>
        <v>4</v>
      </c>
    </row>
    <row r="11" spans="1:22" ht="112.5" customHeight="1" x14ac:dyDescent="0.2">
      <c r="A11" s="99" t="s">
        <v>114</v>
      </c>
      <c r="B11" s="124" t="s">
        <v>332</v>
      </c>
      <c r="C11" s="124" t="s">
        <v>371</v>
      </c>
      <c r="D11" s="21" t="s">
        <v>2</v>
      </c>
      <c r="E11" s="47" t="s">
        <v>2</v>
      </c>
      <c r="F11" s="135">
        <v>2</v>
      </c>
      <c r="G11" s="49" t="s">
        <v>176</v>
      </c>
      <c r="H11" s="49" t="s">
        <v>177</v>
      </c>
      <c r="I11" s="135">
        <v>1</v>
      </c>
      <c r="J11" s="190"/>
      <c r="K11" s="136">
        <v>2</v>
      </c>
      <c r="L11" s="136">
        <v>38</v>
      </c>
      <c r="M11" s="136"/>
      <c r="N11" s="241" t="s">
        <v>224</v>
      </c>
      <c r="O11" s="48" t="s">
        <v>30</v>
      </c>
      <c r="P11" s="22">
        <f t="shared" si="2"/>
        <v>2</v>
      </c>
      <c r="Q11" s="47">
        <v>2</v>
      </c>
      <c r="R11" s="46">
        <v>0</v>
      </c>
      <c r="S11" s="47">
        <v>0</v>
      </c>
      <c r="T11" s="117" t="s">
        <v>149</v>
      </c>
      <c r="U11" s="111">
        <f t="shared" si="0"/>
        <v>9</v>
      </c>
      <c r="V11" s="1">
        <f t="shared" si="1"/>
        <v>4</v>
      </c>
    </row>
    <row r="12" spans="1:22" ht="93.75" customHeight="1" x14ac:dyDescent="0.2">
      <c r="A12" s="99" t="s">
        <v>114</v>
      </c>
      <c r="B12" s="124" t="s">
        <v>332</v>
      </c>
      <c r="C12" s="124" t="s">
        <v>7</v>
      </c>
      <c r="D12" s="21" t="s">
        <v>2</v>
      </c>
      <c r="E12" s="47" t="s">
        <v>2</v>
      </c>
      <c r="F12" s="135">
        <v>1</v>
      </c>
      <c r="G12" s="49" t="s">
        <v>176</v>
      </c>
      <c r="H12" s="49" t="s">
        <v>177</v>
      </c>
      <c r="I12" s="135">
        <v>1</v>
      </c>
      <c r="J12" s="190"/>
      <c r="K12" s="136">
        <v>2</v>
      </c>
      <c r="L12" s="136">
        <v>15</v>
      </c>
      <c r="M12" s="136"/>
      <c r="N12" s="241" t="s">
        <v>225</v>
      </c>
      <c r="O12" s="48" t="s">
        <v>30</v>
      </c>
      <c r="P12" s="22">
        <f t="shared" si="2"/>
        <v>2</v>
      </c>
      <c r="Q12" s="47">
        <v>4</v>
      </c>
      <c r="R12" s="46">
        <v>0</v>
      </c>
      <c r="S12" s="47">
        <v>0</v>
      </c>
      <c r="T12" s="117" t="s">
        <v>149</v>
      </c>
      <c r="U12" s="111">
        <f t="shared" si="0"/>
        <v>10</v>
      </c>
      <c r="V12" s="1">
        <f t="shared" si="1"/>
        <v>6</v>
      </c>
    </row>
    <row r="13" spans="1:22" ht="78.75" customHeight="1" x14ac:dyDescent="0.2">
      <c r="A13" s="99" t="s">
        <v>114</v>
      </c>
      <c r="B13" s="124" t="s">
        <v>332</v>
      </c>
      <c r="C13" s="124" t="s">
        <v>383</v>
      </c>
      <c r="D13" s="21" t="s">
        <v>2</v>
      </c>
      <c r="E13" s="47" t="s">
        <v>2</v>
      </c>
      <c r="F13" s="135">
        <v>2</v>
      </c>
      <c r="G13" s="49" t="s">
        <v>176</v>
      </c>
      <c r="H13" s="49" t="s">
        <v>177</v>
      </c>
      <c r="I13" s="135">
        <v>1</v>
      </c>
      <c r="J13" s="190"/>
      <c r="K13" s="136">
        <v>1</v>
      </c>
      <c r="L13" s="136">
        <v>2</v>
      </c>
      <c r="M13" s="136"/>
      <c r="N13" s="240" t="s">
        <v>226</v>
      </c>
      <c r="O13" s="48" t="s">
        <v>30</v>
      </c>
      <c r="P13" s="22">
        <f t="shared" si="2"/>
        <v>2</v>
      </c>
      <c r="Q13" s="47">
        <v>2</v>
      </c>
      <c r="R13" s="46">
        <v>0</v>
      </c>
      <c r="S13" s="47">
        <v>0</v>
      </c>
      <c r="T13" s="117" t="s">
        <v>149</v>
      </c>
      <c r="U13" s="111">
        <f t="shared" si="0"/>
        <v>8</v>
      </c>
      <c r="V13" s="1">
        <f t="shared" si="1"/>
        <v>4</v>
      </c>
    </row>
    <row r="14" spans="1:22" ht="90" customHeight="1" x14ac:dyDescent="0.2">
      <c r="A14" s="99" t="s">
        <v>114</v>
      </c>
      <c r="B14" s="124" t="s">
        <v>332</v>
      </c>
      <c r="C14" s="124" t="s">
        <v>8</v>
      </c>
      <c r="D14" s="21" t="s">
        <v>2</v>
      </c>
      <c r="E14" s="49" t="s">
        <v>9</v>
      </c>
      <c r="F14" s="135">
        <v>1</v>
      </c>
      <c r="G14" s="137" t="s">
        <v>176</v>
      </c>
      <c r="H14" s="137" t="s">
        <v>177</v>
      </c>
      <c r="I14" s="135">
        <v>1</v>
      </c>
      <c r="J14" s="190"/>
      <c r="K14" s="136">
        <v>1</v>
      </c>
      <c r="L14" s="136"/>
      <c r="M14" s="136"/>
      <c r="N14" s="240" t="s">
        <v>218</v>
      </c>
      <c r="O14" s="48" t="s">
        <v>30</v>
      </c>
      <c r="P14" s="22">
        <f t="shared" si="2"/>
        <v>2</v>
      </c>
      <c r="Q14" s="47">
        <v>2</v>
      </c>
      <c r="R14" s="46">
        <v>0</v>
      </c>
      <c r="S14" s="47">
        <v>0</v>
      </c>
      <c r="T14" s="117" t="s">
        <v>149</v>
      </c>
      <c r="U14" s="111">
        <f t="shared" si="0"/>
        <v>7</v>
      </c>
      <c r="V14" s="1">
        <f t="shared" si="1"/>
        <v>4</v>
      </c>
    </row>
    <row r="15" spans="1:22" ht="93.75" customHeight="1" x14ac:dyDescent="0.2">
      <c r="A15" s="99" t="s">
        <v>114</v>
      </c>
      <c r="B15" s="124" t="s">
        <v>332</v>
      </c>
      <c r="C15" s="124" t="s">
        <v>10</v>
      </c>
      <c r="D15" s="21" t="s">
        <v>2</v>
      </c>
      <c r="E15" s="47" t="s">
        <v>2</v>
      </c>
      <c r="F15" s="135">
        <v>2</v>
      </c>
      <c r="G15" s="137" t="s">
        <v>176</v>
      </c>
      <c r="H15" s="137" t="s">
        <v>177</v>
      </c>
      <c r="I15" s="135">
        <v>2</v>
      </c>
      <c r="J15" s="190"/>
      <c r="K15" s="136">
        <v>1</v>
      </c>
      <c r="L15" s="136"/>
      <c r="M15" s="136"/>
      <c r="N15" s="240" t="s">
        <v>227</v>
      </c>
      <c r="O15" s="46" t="s">
        <v>5</v>
      </c>
      <c r="P15" s="22">
        <f t="shared" si="2"/>
        <v>1</v>
      </c>
      <c r="Q15" s="47">
        <v>2</v>
      </c>
      <c r="R15" s="46">
        <v>0</v>
      </c>
      <c r="S15" s="47">
        <v>0</v>
      </c>
      <c r="T15" s="117" t="s">
        <v>149</v>
      </c>
      <c r="U15" s="111">
        <f t="shared" si="0"/>
        <v>8</v>
      </c>
      <c r="V15" s="1">
        <f t="shared" si="1"/>
        <v>3</v>
      </c>
    </row>
    <row r="16" spans="1:22" ht="102" customHeight="1" thickBot="1" x14ac:dyDescent="0.25">
      <c r="A16" s="227" t="s">
        <v>114</v>
      </c>
      <c r="B16" s="124" t="s">
        <v>332</v>
      </c>
      <c r="C16" s="228" t="s">
        <v>372</v>
      </c>
      <c r="D16" s="229" t="s">
        <v>2</v>
      </c>
      <c r="E16" s="230" t="s">
        <v>2</v>
      </c>
      <c r="F16" s="231">
        <v>1</v>
      </c>
      <c r="G16" s="232" t="s">
        <v>176</v>
      </c>
      <c r="H16" s="232" t="s">
        <v>177</v>
      </c>
      <c r="I16" s="231">
        <v>2</v>
      </c>
      <c r="J16" s="233"/>
      <c r="K16" s="234">
        <v>2</v>
      </c>
      <c r="L16" s="234">
        <v>5</v>
      </c>
      <c r="M16" s="234"/>
      <c r="N16" s="252" t="s">
        <v>228</v>
      </c>
      <c r="O16" s="235" t="s">
        <v>5</v>
      </c>
      <c r="P16" s="236">
        <f t="shared" si="2"/>
        <v>1</v>
      </c>
      <c r="Q16" s="230">
        <v>3</v>
      </c>
      <c r="R16" s="235">
        <v>0</v>
      </c>
      <c r="S16" s="230">
        <v>0</v>
      </c>
      <c r="T16" s="237" t="s">
        <v>149</v>
      </c>
      <c r="U16" s="238">
        <f t="shared" si="0"/>
        <v>9</v>
      </c>
      <c r="V16" s="239">
        <f t="shared" si="1"/>
        <v>4</v>
      </c>
    </row>
    <row r="17" spans="1:22" ht="90" customHeight="1" x14ac:dyDescent="0.2">
      <c r="A17" s="214" t="s">
        <v>114</v>
      </c>
      <c r="B17" s="215" t="s">
        <v>333</v>
      </c>
      <c r="C17" s="215" t="s">
        <v>12</v>
      </c>
      <c r="D17" s="216">
        <f>1000000*25</f>
        <v>25000000</v>
      </c>
      <c r="E17" s="217" t="s">
        <v>13</v>
      </c>
      <c r="F17" s="218">
        <v>2</v>
      </c>
      <c r="G17" s="218" t="s">
        <v>176</v>
      </c>
      <c r="H17" s="218" t="s">
        <v>178</v>
      </c>
      <c r="I17" s="218">
        <v>2</v>
      </c>
      <c r="J17" s="219"/>
      <c r="K17" s="220">
        <v>2</v>
      </c>
      <c r="L17" s="220">
        <v>4</v>
      </c>
      <c r="M17" s="220"/>
      <c r="N17" s="242" t="s">
        <v>229</v>
      </c>
      <c r="O17" s="221" t="s">
        <v>30</v>
      </c>
      <c r="P17" s="222">
        <f t="shared" si="2"/>
        <v>2</v>
      </c>
      <c r="Q17" s="223">
        <v>4</v>
      </c>
      <c r="R17" s="224">
        <v>3</v>
      </c>
      <c r="S17" s="223">
        <v>3</v>
      </c>
      <c r="T17" s="225" t="s">
        <v>176</v>
      </c>
      <c r="U17" s="226">
        <f t="shared" si="0"/>
        <v>18</v>
      </c>
      <c r="V17" s="1">
        <f t="shared" si="1"/>
        <v>6</v>
      </c>
    </row>
    <row r="18" spans="1:22" ht="97.5" customHeight="1" x14ac:dyDescent="0.2">
      <c r="A18" s="99" t="s">
        <v>114</v>
      </c>
      <c r="B18" s="215" t="s">
        <v>333</v>
      </c>
      <c r="C18" s="124" t="s">
        <v>14</v>
      </c>
      <c r="D18" s="21">
        <f>68000*25</f>
        <v>1700000</v>
      </c>
      <c r="E18" s="49" t="s">
        <v>2</v>
      </c>
      <c r="F18" s="137">
        <v>2</v>
      </c>
      <c r="G18" s="137" t="s">
        <v>176</v>
      </c>
      <c r="H18" s="137" t="s">
        <v>178</v>
      </c>
      <c r="I18" s="137">
        <v>2</v>
      </c>
      <c r="J18" s="191"/>
      <c r="K18" s="138">
        <v>1</v>
      </c>
      <c r="L18" s="138"/>
      <c r="M18" s="138"/>
      <c r="N18" s="241" t="s">
        <v>230</v>
      </c>
      <c r="O18" s="48" t="s">
        <v>30</v>
      </c>
      <c r="P18" s="22">
        <f t="shared" si="2"/>
        <v>2</v>
      </c>
      <c r="Q18" s="47">
        <v>4</v>
      </c>
      <c r="R18" s="46">
        <v>3</v>
      </c>
      <c r="S18" s="47">
        <v>3</v>
      </c>
      <c r="T18" s="117" t="s">
        <v>149</v>
      </c>
      <c r="U18" s="111">
        <f t="shared" si="0"/>
        <v>17</v>
      </c>
      <c r="V18" s="1">
        <f t="shared" si="1"/>
        <v>6</v>
      </c>
    </row>
    <row r="19" spans="1:22" ht="78.75" customHeight="1" x14ac:dyDescent="0.2">
      <c r="A19" s="99" t="s">
        <v>114</v>
      </c>
      <c r="B19" s="215" t="s">
        <v>333</v>
      </c>
      <c r="C19" s="124" t="s">
        <v>15</v>
      </c>
      <c r="D19" s="21" t="s">
        <v>2</v>
      </c>
      <c r="E19" s="47" t="s">
        <v>2</v>
      </c>
      <c r="F19" s="135">
        <v>2</v>
      </c>
      <c r="G19" s="137" t="s">
        <v>176</v>
      </c>
      <c r="H19" s="137" t="s">
        <v>178</v>
      </c>
      <c r="I19" s="135">
        <v>2</v>
      </c>
      <c r="J19" s="190"/>
      <c r="K19" s="136">
        <v>1</v>
      </c>
      <c r="L19" s="136"/>
      <c r="M19" s="136"/>
      <c r="N19" s="240"/>
      <c r="O19" s="48" t="s">
        <v>30</v>
      </c>
      <c r="P19" s="22">
        <f t="shared" si="2"/>
        <v>2</v>
      </c>
      <c r="Q19" s="47">
        <v>4</v>
      </c>
      <c r="R19" s="46">
        <v>0</v>
      </c>
      <c r="S19" s="47">
        <v>0</v>
      </c>
      <c r="T19" s="117" t="s">
        <v>149</v>
      </c>
      <c r="U19" s="111">
        <f t="shared" si="0"/>
        <v>11</v>
      </c>
      <c r="V19" s="1">
        <f t="shared" si="1"/>
        <v>6</v>
      </c>
    </row>
    <row r="20" spans="1:22" ht="82.5" customHeight="1" x14ac:dyDescent="0.2">
      <c r="A20" s="99" t="s">
        <v>114</v>
      </c>
      <c r="B20" s="215" t="s">
        <v>333</v>
      </c>
      <c r="C20" s="124" t="s">
        <v>16</v>
      </c>
      <c r="D20" s="21">
        <v>49500</v>
      </c>
      <c r="E20" s="49" t="s">
        <v>2</v>
      </c>
      <c r="F20" s="137">
        <v>1</v>
      </c>
      <c r="G20" s="137" t="s">
        <v>176</v>
      </c>
      <c r="H20" s="137" t="s">
        <v>178</v>
      </c>
      <c r="I20" s="137">
        <v>2</v>
      </c>
      <c r="J20" s="191"/>
      <c r="K20" s="138">
        <v>1</v>
      </c>
      <c r="L20" s="138"/>
      <c r="M20" s="138"/>
      <c r="N20" s="241"/>
      <c r="O20" s="48" t="s">
        <v>30</v>
      </c>
      <c r="P20" s="22">
        <v>2</v>
      </c>
      <c r="Q20" s="47">
        <v>1</v>
      </c>
      <c r="R20" s="46">
        <v>3</v>
      </c>
      <c r="S20" s="47">
        <v>2</v>
      </c>
      <c r="T20" s="117" t="s">
        <v>149</v>
      </c>
      <c r="U20" s="111">
        <f t="shared" si="0"/>
        <v>12</v>
      </c>
      <c r="V20" s="1">
        <f t="shared" si="1"/>
        <v>3</v>
      </c>
    </row>
    <row r="21" spans="1:22" ht="56.25" customHeight="1" x14ac:dyDescent="0.2">
      <c r="A21" s="99" t="s">
        <v>114</v>
      </c>
      <c r="B21" s="215" t="s">
        <v>333</v>
      </c>
      <c r="C21" s="124" t="s">
        <v>325</v>
      </c>
      <c r="D21" s="21" t="s">
        <v>2</v>
      </c>
      <c r="E21" s="47" t="s">
        <v>2</v>
      </c>
      <c r="F21" s="135">
        <v>2</v>
      </c>
      <c r="G21" s="137" t="s">
        <v>176</v>
      </c>
      <c r="H21" s="137" t="s">
        <v>178</v>
      </c>
      <c r="I21" s="135">
        <v>2</v>
      </c>
      <c r="J21" s="190"/>
      <c r="K21" s="136">
        <v>1</v>
      </c>
      <c r="L21" s="136"/>
      <c r="M21" s="136"/>
      <c r="N21" s="240"/>
      <c r="O21" s="48" t="s">
        <v>30</v>
      </c>
      <c r="P21" s="22">
        <f t="shared" ref="P21:P50" si="3">IF(O21="Contínua",2,1)</f>
        <v>2</v>
      </c>
      <c r="Q21" s="47">
        <v>4</v>
      </c>
      <c r="R21" s="46">
        <v>0</v>
      </c>
      <c r="S21" s="47">
        <v>0</v>
      </c>
      <c r="T21" s="117" t="s">
        <v>149</v>
      </c>
      <c r="U21" s="111">
        <f t="shared" si="0"/>
        <v>11</v>
      </c>
      <c r="V21" s="1">
        <f t="shared" si="1"/>
        <v>6</v>
      </c>
    </row>
    <row r="22" spans="1:22" ht="75" customHeight="1" x14ac:dyDescent="0.2">
      <c r="A22" s="99" t="s">
        <v>114</v>
      </c>
      <c r="B22" s="215" t="s">
        <v>333</v>
      </c>
      <c r="C22" s="124" t="s">
        <v>17</v>
      </c>
      <c r="D22" s="21" t="s">
        <v>2</v>
      </c>
      <c r="E22" s="47" t="s">
        <v>2</v>
      </c>
      <c r="F22" s="135">
        <v>1</v>
      </c>
      <c r="G22" s="137" t="s">
        <v>176</v>
      </c>
      <c r="H22" s="137" t="s">
        <v>178</v>
      </c>
      <c r="I22" s="135">
        <v>1</v>
      </c>
      <c r="J22" s="190"/>
      <c r="K22" s="136">
        <v>1</v>
      </c>
      <c r="L22" s="136"/>
      <c r="M22" s="136"/>
      <c r="N22" s="240"/>
      <c r="O22" s="48" t="s">
        <v>30</v>
      </c>
      <c r="P22" s="22">
        <f t="shared" si="3"/>
        <v>2</v>
      </c>
      <c r="Q22" s="47">
        <v>1</v>
      </c>
      <c r="R22" s="46">
        <v>0</v>
      </c>
      <c r="S22" s="47">
        <v>0</v>
      </c>
      <c r="T22" s="117" t="s">
        <v>149</v>
      </c>
      <c r="U22" s="111">
        <f t="shared" si="0"/>
        <v>6</v>
      </c>
      <c r="V22" s="1">
        <f t="shared" si="1"/>
        <v>3</v>
      </c>
    </row>
    <row r="23" spans="1:22" ht="63.75" customHeight="1" x14ac:dyDescent="0.2">
      <c r="A23" s="99" t="s">
        <v>114</v>
      </c>
      <c r="B23" s="215" t="s">
        <v>333</v>
      </c>
      <c r="C23" s="215" t="s">
        <v>18</v>
      </c>
      <c r="D23" s="21">
        <f>500000*25</f>
        <v>12500000</v>
      </c>
      <c r="E23" s="47" t="s">
        <v>2</v>
      </c>
      <c r="F23" s="135">
        <v>2</v>
      </c>
      <c r="G23" s="137" t="s">
        <v>176</v>
      </c>
      <c r="H23" s="137" t="s">
        <v>178</v>
      </c>
      <c r="I23" s="135">
        <v>2</v>
      </c>
      <c r="J23" s="190"/>
      <c r="K23" s="136">
        <v>2</v>
      </c>
      <c r="L23" s="136">
        <v>7</v>
      </c>
      <c r="M23" s="136"/>
      <c r="N23" s="241" t="s">
        <v>231</v>
      </c>
      <c r="O23" s="46" t="s">
        <v>30</v>
      </c>
      <c r="P23" s="22">
        <f t="shared" si="3"/>
        <v>2</v>
      </c>
      <c r="Q23" s="47">
        <v>4</v>
      </c>
      <c r="R23" s="46">
        <v>3</v>
      </c>
      <c r="S23" s="47">
        <v>3</v>
      </c>
      <c r="T23" s="117" t="s">
        <v>176</v>
      </c>
      <c r="U23" s="111">
        <f t="shared" si="0"/>
        <v>18</v>
      </c>
      <c r="V23" s="1">
        <f t="shared" si="1"/>
        <v>6</v>
      </c>
    </row>
    <row r="24" spans="1:22" ht="75" customHeight="1" x14ac:dyDescent="0.2">
      <c r="A24" s="99" t="s">
        <v>114</v>
      </c>
      <c r="B24" s="124" t="s">
        <v>334</v>
      </c>
      <c r="C24" s="124" t="s">
        <v>19</v>
      </c>
      <c r="D24" s="21" t="s">
        <v>2</v>
      </c>
      <c r="E24" s="49" t="s">
        <v>2</v>
      </c>
      <c r="F24" s="137">
        <v>1</v>
      </c>
      <c r="G24" s="137" t="s">
        <v>176</v>
      </c>
      <c r="H24" s="137" t="s">
        <v>180</v>
      </c>
      <c r="I24" s="137">
        <v>1</v>
      </c>
      <c r="J24" s="191"/>
      <c r="K24" s="138">
        <v>1</v>
      </c>
      <c r="L24" s="138"/>
      <c r="M24" s="138"/>
      <c r="N24" s="241"/>
      <c r="O24" s="48" t="s">
        <v>20</v>
      </c>
      <c r="P24" s="22">
        <f t="shared" si="3"/>
        <v>1</v>
      </c>
      <c r="Q24" s="47">
        <v>1</v>
      </c>
      <c r="R24" s="46">
        <v>0</v>
      </c>
      <c r="S24" s="47">
        <v>0</v>
      </c>
      <c r="T24" s="117" t="s">
        <v>149</v>
      </c>
      <c r="U24" s="111">
        <f t="shared" si="0"/>
        <v>5</v>
      </c>
      <c r="V24" s="1">
        <f t="shared" si="1"/>
        <v>2</v>
      </c>
    </row>
    <row r="25" spans="1:22" ht="71.25" customHeight="1" x14ac:dyDescent="0.2">
      <c r="A25" s="99" t="s">
        <v>114</v>
      </c>
      <c r="B25" s="124" t="s">
        <v>334</v>
      </c>
      <c r="C25" s="124" t="s">
        <v>21</v>
      </c>
      <c r="D25" s="21" t="s">
        <v>2</v>
      </c>
      <c r="E25" s="49" t="s">
        <v>2</v>
      </c>
      <c r="F25" s="137">
        <v>2</v>
      </c>
      <c r="G25" s="137" t="s">
        <v>176</v>
      </c>
      <c r="H25" s="137" t="s">
        <v>180</v>
      </c>
      <c r="I25" s="137">
        <v>1</v>
      </c>
      <c r="J25" s="191"/>
      <c r="K25" s="138">
        <v>2</v>
      </c>
      <c r="L25" s="138">
        <v>46</v>
      </c>
      <c r="M25" s="138"/>
      <c r="N25" s="241" t="s">
        <v>232</v>
      </c>
      <c r="O25" s="48" t="s">
        <v>30</v>
      </c>
      <c r="P25" s="22">
        <f t="shared" si="3"/>
        <v>2</v>
      </c>
      <c r="Q25" s="47">
        <v>4</v>
      </c>
      <c r="R25" s="46">
        <v>0</v>
      </c>
      <c r="S25" s="47">
        <v>0</v>
      </c>
      <c r="T25" s="117" t="s">
        <v>149</v>
      </c>
      <c r="U25" s="111">
        <f t="shared" si="0"/>
        <v>11</v>
      </c>
      <c r="V25" s="1">
        <f t="shared" si="1"/>
        <v>6</v>
      </c>
    </row>
    <row r="26" spans="1:22" ht="75" customHeight="1" x14ac:dyDescent="0.2">
      <c r="A26" s="99" t="s">
        <v>114</v>
      </c>
      <c r="B26" s="124" t="s">
        <v>334</v>
      </c>
      <c r="C26" s="124" t="s">
        <v>22</v>
      </c>
      <c r="D26" s="21">
        <v>375000</v>
      </c>
      <c r="E26" s="49" t="s">
        <v>2</v>
      </c>
      <c r="F26" s="137">
        <v>1</v>
      </c>
      <c r="G26" s="137" t="s">
        <v>179</v>
      </c>
      <c r="H26" s="137" t="s">
        <v>181</v>
      </c>
      <c r="I26" s="137">
        <v>2</v>
      </c>
      <c r="J26" s="191"/>
      <c r="K26" s="138">
        <v>1</v>
      </c>
      <c r="L26" s="138"/>
      <c r="M26" s="138"/>
      <c r="N26" s="241"/>
      <c r="O26" s="48" t="s">
        <v>30</v>
      </c>
      <c r="P26" s="22">
        <f t="shared" si="3"/>
        <v>2</v>
      </c>
      <c r="Q26" s="47">
        <v>1</v>
      </c>
      <c r="R26" s="46">
        <v>3</v>
      </c>
      <c r="S26" s="47">
        <v>3</v>
      </c>
      <c r="T26" s="117" t="s">
        <v>149</v>
      </c>
      <c r="U26" s="111">
        <f t="shared" si="0"/>
        <v>13</v>
      </c>
      <c r="V26" s="1">
        <f t="shared" si="1"/>
        <v>3</v>
      </c>
    </row>
    <row r="27" spans="1:22" ht="105" customHeight="1" x14ac:dyDescent="0.2">
      <c r="A27" s="99" t="s">
        <v>114</v>
      </c>
      <c r="B27" s="124" t="s">
        <v>334</v>
      </c>
      <c r="C27" s="124" t="s">
        <v>23</v>
      </c>
      <c r="D27" s="21" t="s">
        <v>2</v>
      </c>
      <c r="E27" s="49" t="s">
        <v>24</v>
      </c>
      <c r="F27" s="137">
        <v>1</v>
      </c>
      <c r="G27" s="137" t="s">
        <v>179</v>
      </c>
      <c r="H27" s="137" t="s">
        <v>181</v>
      </c>
      <c r="I27" s="137">
        <v>1</v>
      </c>
      <c r="J27" s="191"/>
      <c r="K27" s="138">
        <v>1</v>
      </c>
      <c r="L27" s="138"/>
      <c r="M27" s="138"/>
      <c r="N27" s="241"/>
      <c r="O27" s="48" t="s">
        <v>30</v>
      </c>
      <c r="P27" s="22">
        <f t="shared" si="3"/>
        <v>2</v>
      </c>
      <c r="Q27" s="47">
        <v>1</v>
      </c>
      <c r="R27" s="46">
        <v>0</v>
      </c>
      <c r="S27" s="47">
        <v>0</v>
      </c>
      <c r="T27" s="117" t="s">
        <v>378</v>
      </c>
      <c r="U27" s="111">
        <f t="shared" si="0"/>
        <v>6</v>
      </c>
      <c r="V27" s="1">
        <f t="shared" si="1"/>
        <v>3</v>
      </c>
    </row>
    <row r="28" spans="1:22" s="288" customFormat="1" ht="54.75" customHeight="1" x14ac:dyDescent="0.2">
      <c r="A28" s="279" t="s">
        <v>114</v>
      </c>
      <c r="B28" s="278" t="s">
        <v>335</v>
      </c>
      <c r="C28" s="278" t="s">
        <v>25</v>
      </c>
      <c r="D28" s="280" t="s">
        <v>2</v>
      </c>
      <c r="E28" s="281" t="s">
        <v>2</v>
      </c>
      <c r="F28" s="282">
        <v>1</v>
      </c>
      <c r="G28" s="282" t="s">
        <v>176</v>
      </c>
      <c r="H28" s="282" t="s">
        <v>182</v>
      </c>
      <c r="I28" s="282">
        <v>2</v>
      </c>
      <c r="J28" s="283"/>
      <c r="K28" s="282">
        <v>1</v>
      </c>
      <c r="L28" s="282"/>
      <c r="M28" s="282"/>
      <c r="N28" s="282"/>
      <c r="O28" s="284" t="s">
        <v>30</v>
      </c>
      <c r="P28" s="284">
        <f t="shared" si="3"/>
        <v>2</v>
      </c>
      <c r="Q28" s="284">
        <v>4</v>
      </c>
      <c r="R28" s="284">
        <v>0</v>
      </c>
      <c r="S28" s="284">
        <v>0</v>
      </c>
      <c r="T28" s="285" t="s">
        <v>149</v>
      </c>
      <c r="U28" s="286">
        <f t="shared" si="0"/>
        <v>10</v>
      </c>
      <c r="V28" s="287">
        <f t="shared" si="1"/>
        <v>6</v>
      </c>
    </row>
    <row r="29" spans="1:22" ht="71.25" customHeight="1" x14ac:dyDescent="0.2">
      <c r="A29" s="99" t="s">
        <v>114</v>
      </c>
      <c r="B29" s="124" t="s">
        <v>335</v>
      </c>
      <c r="C29" s="124" t="s">
        <v>326</v>
      </c>
      <c r="D29" s="21" t="s">
        <v>2</v>
      </c>
      <c r="E29" s="50" t="s">
        <v>2</v>
      </c>
      <c r="F29" s="137">
        <v>1</v>
      </c>
      <c r="G29" s="137" t="s">
        <v>176</v>
      </c>
      <c r="H29" s="137" t="s">
        <v>182</v>
      </c>
      <c r="I29" s="137">
        <v>1</v>
      </c>
      <c r="J29" s="191"/>
      <c r="K29" s="138">
        <v>1</v>
      </c>
      <c r="L29" s="138"/>
      <c r="M29" s="138"/>
      <c r="N29" s="241"/>
      <c r="O29" s="48" t="s">
        <v>30</v>
      </c>
      <c r="P29" s="22">
        <f t="shared" si="3"/>
        <v>2</v>
      </c>
      <c r="Q29" s="47">
        <v>2</v>
      </c>
      <c r="R29" s="46">
        <v>0</v>
      </c>
      <c r="S29" s="47">
        <v>0</v>
      </c>
      <c r="T29" s="117" t="s">
        <v>149</v>
      </c>
      <c r="U29" s="111">
        <f t="shared" si="0"/>
        <v>7</v>
      </c>
      <c r="V29" s="1">
        <f t="shared" si="1"/>
        <v>4</v>
      </c>
    </row>
    <row r="30" spans="1:22" ht="45" customHeight="1" x14ac:dyDescent="0.2">
      <c r="A30" s="99" t="s">
        <v>114</v>
      </c>
      <c r="B30" s="124" t="s">
        <v>335</v>
      </c>
      <c r="C30" s="124" t="s">
        <v>26</v>
      </c>
      <c r="D30" s="21">
        <v>570000</v>
      </c>
      <c r="E30" s="51" t="s">
        <v>2</v>
      </c>
      <c r="F30" s="137">
        <v>1</v>
      </c>
      <c r="G30" s="137" t="s">
        <v>176</v>
      </c>
      <c r="H30" s="137" t="s">
        <v>182</v>
      </c>
      <c r="I30" s="137">
        <v>2</v>
      </c>
      <c r="J30" s="191"/>
      <c r="K30" s="138">
        <v>1</v>
      </c>
      <c r="L30" s="138"/>
      <c r="M30" s="138"/>
      <c r="N30" s="241"/>
      <c r="O30" s="48" t="s">
        <v>30</v>
      </c>
      <c r="P30" s="22">
        <f t="shared" si="3"/>
        <v>2</v>
      </c>
      <c r="Q30" s="47">
        <v>2</v>
      </c>
      <c r="R30" s="46">
        <v>3</v>
      </c>
      <c r="S30" s="47">
        <v>3</v>
      </c>
      <c r="T30" s="117" t="s">
        <v>149</v>
      </c>
      <c r="U30" s="111">
        <f t="shared" si="0"/>
        <v>14</v>
      </c>
      <c r="V30" s="1">
        <f t="shared" si="1"/>
        <v>4</v>
      </c>
    </row>
    <row r="31" spans="1:22" ht="191.25" x14ac:dyDescent="0.2">
      <c r="A31" s="99" t="s">
        <v>114</v>
      </c>
      <c r="B31" s="124" t="s">
        <v>335</v>
      </c>
      <c r="C31" s="124" t="s">
        <v>27</v>
      </c>
      <c r="D31" s="21" t="s">
        <v>2</v>
      </c>
      <c r="E31" s="51" t="s">
        <v>161</v>
      </c>
      <c r="F31" s="137">
        <v>1</v>
      </c>
      <c r="G31" s="137" t="s">
        <v>176</v>
      </c>
      <c r="H31" s="137" t="s">
        <v>182</v>
      </c>
      <c r="I31" s="137">
        <v>2</v>
      </c>
      <c r="J31" s="191"/>
      <c r="K31" s="138">
        <v>1</v>
      </c>
      <c r="L31" s="138"/>
      <c r="M31" s="138"/>
      <c r="N31" s="241"/>
      <c r="O31" s="48" t="s">
        <v>30</v>
      </c>
      <c r="P31" s="22">
        <f t="shared" si="3"/>
        <v>2</v>
      </c>
      <c r="Q31" s="47">
        <v>2</v>
      </c>
      <c r="R31" s="46">
        <v>0</v>
      </c>
      <c r="S31" s="47">
        <v>0</v>
      </c>
      <c r="T31" s="117" t="s">
        <v>149</v>
      </c>
      <c r="U31" s="111">
        <f t="shared" si="0"/>
        <v>8</v>
      </c>
      <c r="V31" s="1">
        <f t="shared" si="1"/>
        <v>4</v>
      </c>
    </row>
    <row r="32" spans="1:22" ht="68.25" customHeight="1" x14ac:dyDescent="0.2">
      <c r="A32" s="99" t="s">
        <v>114</v>
      </c>
      <c r="B32" s="124" t="s">
        <v>335</v>
      </c>
      <c r="C32" s="124" t="s">
        <v>28</v>
      </c>
      <c r="D32" s="21" t="s">
        <v>2</v>
      </c>
      <c r="E32" s="51" t="s">
        <v>161</v>
      </c>
      <c r="F32" s="137">
        <v>1</v>
      </c>
      <c r="G32" s="137" t="s">
        <v>176</v>
      </c>
      <c r="H32" s="137" t="s">
        <v>182</v>
      </c>
      <c r="I32" s="137">
        <v>2</v>
      </c>
      <c r="J32" s="191"/>
      <c r="K32" s="138">
        <v>1</v>
      </c>
      <c r="L32" s="138"/>
      <c r="M32" s="138"/>
      <c r="N32" s="241"/>
      <c r="O32" s="48" t="s">
        <v>30</v>
      </c>
      <c r="P32" s="22">
        <f t="shared" si="3"/>
        <v>2</v>
      </c>
      <c r="Q32" s="47">
        <v>2</v>
      </c>
      <c r="R32" s="46">
        <v>0</v>
      </c>
      <c r="S32" s="47">
        <v>0</v>
      </c>
      <c r="T32" s="117" t="s">
        <v>149</v>
      </c>
      <c r="U32" s="111">
        <f t="shared" si="0"/>
        <v>8</v>
      </c>
      <c r="V32" s="1">
        <f t="shared" si="1"/>
        <v>4</v>
      </c>
    </row>
    <row r="33" spans="1:22" ht="93.75" customHeight="1" x14ac:dyDescent="0.2">
      <c r="A33" s="99" t="s">
        <v>114</v>
      </c>
      <c r="B33" s="124" t="s">
        <v>335</v>
      </c>
      <c r="C33" s="124" t="s">
        <v>29</v>
      </c>
      <c r="D33" s="21" t="s">
        <v>2</v>
      </c>
      <c r="E33" s="47" t="s">
        <v>2</v>
      </c>
      <c r="F33" s="135">
        <v>1</v>
      </c>
      <c r="G33" s="137" t="s">
        <v>176</v>
      </c>
      <c r="H33" s="137" t="s">
        <v>182</v>
      </c>
      <c r="I33" s="135">
        <v>2</v>
      </c>
      <c r="J33" s="190"/>
      <c r="K33" s="136">
        <v>1</v>
      </c>
      <c r="L33" s="136"/>
      <c r="M33" s="136"/>
      <c r="N33" s="240"/>
      <c r="O33" s="46" t="s">
        <v>20</v>
      </c>
      <c r="P33" s="22">
        <f t="shared" si="3"/>
        <v>1</v>
      </c>
      <c r="Q33" s="47">
        <v>2</v>
      </c>
      <c r="R33" s="46">
        <v>0</v>
      </c>
      <c r="S33" s="47">
        <v>0</v>
      </c>
      <c r="T33" s="117" t="s">
        <v>149</v>
      </c>
      <c r="U33" s="111">
        <f t="shared" si="0"/>
        <v>7</v>
      </c>
      <c r="V33" s="1">
        <f t="shared" si="1"/>
        <v>3</v>
      </c>
    </row>
    <row r="34" spans="1:22" ht="78" customHeight="1" x14ac:dyDescent="0.2">
      <c r="A34" s="99" t="s">
        <v>114</v>
      </c>
      <c r="B34" s="124" t="s">
        <v>336</v>
      </c>
      <c r="C34" s="124" t="s">
        <v>365</v>
      </c>
      <c r="D34" s="21" t="s">
        <v>2</v>
      </c>
      <c r="E34" s="52" t="s">
        <v>2</v>
      </c>
      <c r="F34" s="139">
        <v>2</v>
      </c>
      <c r="G34" s="137" t="s">
        <v>176</v>
      </c>
      <c r="H34" s="137" t="s">
        <v>183</v>
      </c>
      <c r="I34" s="139">
        <v>2</v>
      </c>
      <c r="J34" s="192"/>
      <c r="K34" s="140">
        <v>2</v>
      </c>
      <c r="L34" s="140">
        <v>4</v>
      </c>
      <c r="M34" s="140"/>
      <c r="N34" s="243" t="s">
        <v>233</v>
      </c>
      <c r="O34" s="93" t="s">
        <v>30</v>
      </c>
      <c r="P34" s="22">
        <f t="shared" si="3"/>
        <v>2</v>
      </c>
      <c r="Q34" s="47">
        <v>4</v>
      </c>
      <c r="R34" s="46">
        <v>0</v>
      </c>
      <c r="S34" s="47">
        <v>0</v>
      </c>
      <c r="T34" s="117" t="s">
        <v>149</v>
      </c>
      <c r="U34" s="111">
        <f t="shared" si="0"/>
        <v>12</v>
      </c>
      <c r="V34" s="1">
        <f t="shared" si="1"/>
        <v>6</v>
      </c>
    </row>
    <row r="35" spans="1:22" ht="73.5" customHeight="1" x14ac:dyDescent="0.2">
      <c r="A35" s="99" t="s">
        <v>114</v>
      </c>
      <c r="B35" s="124" t="s">
        <v>336</v>
      </c>
      <c r="C35" s="124" t="s">
        <v>31</v>
      </c>
      <c r="D35" s="21">
        <f>62800*6 + 41000*2*12</f>
        <v>1360800</v>
      </c>
      <c r="E35" s="52" t="s">
        <v>2</v>
      </c>
      <c r="F35" s="139">
        <v>2</v>
      </c>
      <c r="G35" s="137" t="s">
        <v>176</v>
      </c>
      <c r="H35" s="137" t="s">
        <v>183</v>
      </c>
      <c r="I35" s="139">
        <v>2</v>
      </c>
      <c r="J35" s="192"/>
      <c r="K35" s="140">
        <v>2</v>
      </c>
      <c r="L35" s="140">
        <v>3</v>
      </c>
      <c r="M35" s="140" t="s">
        <v>235</v>
      </c>
      <c r="N35" s="243" t="s">
        <v>234</v>
      </c>
      <c r="O35" s="93" t="s">
        <v>30</v>
      </c>
      <c r="P35" s="22">
        <f t="shared" si="3"/>
        <v>2</v>
      </c>
      <c r="Q35" s="47">
        <v>4</v>
      </c>
      <c r="R35" s="46">
        <v>3</v>
      </c>
      <c r="S35" s="47">
        <v>3</v>
      </c>
      <c r="T35" s="117" t="s">
        <v>149</v>
      </c>
      <c r="U35" s="111">
        <f t="shared" si="0"/>
        <v>18</v>
      </c>
      <c r="V35" s="1">
        <f t="shared" si="1"/>
        <v>6</v>
      </c>
    </row>
    <row r="36" spans="1:22" ht="69.75" customHeight="1" x14ac:dyDescent="0.2">
      <c r="A36" s="99" t="s">
        <v>114</v>
      </c>
      <c r="B36" s="124" t="s">
        <v>336</v>
      </c>
      <c r="C36" s="124" t="s">
        <v>327</v>
      </c>
      <c r="D36" s="21" t="s">
        <v>2</v>
      </c>
      <c r="E36" s="52" t="s">
        <v>2</v>
      </c>
      <c r="F36" s="139">
        <v>1</v>
      </c>
      <c r="G36" s="137" t="s">
        <v>176</v>
      </c>
      <c r="H36" s="137" t="s">
        <v>183</v>
      </c>
      <c r="I36" s="139">
        <v>1</v>
      </c>
      <c r="J36" s="192"/>
      <c r="K36" s="140">
        <v>1</v>
      </c>
      <c r="L36" s="140"/>
      <c r="M36" s="140"/>
      <c r="N36" s="243"/>
      <c r="O36" s="93" t="s">
        <v>30</v>
      </c>
      <c r="P36" s="22">
        <f t="shared" si="3"/>
        <v>2</v>
      </c>
      <c r="Q36" s="47">
        <v>1</v>
      </c>
      <c r="R36" s="46">
        <v>0</v>
      </c>
      <c r="S36" s="47">
        <v>0</v>
      </c>
      <c r="T36" s="117" t="s">
        <v>149</v>
      </c>
      <c r="U36" s="111">
        <f t="shared" si="0"/>
        <v>6</v>
      </c>
      <c r="V36" s="1">
        <f t="shared" si="1"/>
        <v>3</v>
      </c>
    </row>
    <row r="37" spans="1:22" ht="62.25" customHeight="1" x14ac:dyDescent="0.2">
      <c r="A37" s="99" t="s">
        <v>114</v>
      </c>
      <c r="B37" s="124" t="s">
        <v>336</v>
      </c>
      <c r="C37" s="124" t="s">
        <v>32</v>
      </c>
      <c r="D37" s="21">
        <f>D35*0.5</f>
        <v>680400</v>
      </c>
      <c r="E37" s="52" t="s">
        <v>2</v>
      </c>
      <c r="F37" s="139">
        <v>1</v>
      </c>
      <c r="G37" s="137" t="s">
        <v>176</v>
      </c>
      <c r="H37" s="137" t="s">
        <v>183</v>
      </c>
      <c r="I37" s="139">
        <v>2</v>
      </c>
      <c r="J37" s="192"/>
      <c r="K37" s="140">
        <v>1</v>
      </c>
      <c r="L37" s="140"/>
      <c r="M37" s="140"/>
      <c r="N37" s="243"/>
      <c r="O37" s="93" t="s">
        <v>30</v>
      </c>
      <c r="P37" s="22">
        <f t="shared" si="3"/>
        <v>2</v>
      </c>
      <c r="Q37" s="47">
        <v>1</v>
      </c>
      <c r="R37" s="46">
        <v>3</v>
      </c>
      <c r="S37" s="47">
        <v>3</v>
      </c>
      <c r="T37" s="117" t="s">
        <v>149</v>
      </c>
      <c r="U37" s="111">
        <f t="shared" si="0"/>
        <v>13</v>
      </c>
      <c r="V37" s="1">
        <f t="shared" si="1"/>
        <v>3</v>
      </c>
    </row>
    <row r="38" spans="1:22" ht="82.5" customHeight="1" x14ac:dyDescent="0.2">
      <c r="A38" s="99" t="s">
        <v>114</v>
      </c>
      <c r="B38" s="124" t="s">
        <v>337</v>
      </c>
      <c r="C38" s="124" t="s">
        <v>33</v>
      </c>
      <c r="D38" s="21">
        <v>284800</v>
      </c>
      <c r="E38" s="49" t="s">
        <v>2</v>
      </c>
      <c r="F38" s="137">
        <v>1</v>
      </c>
      <c r="G38" s="137" t="s">
        <v>176</v>
      </c>
      <c r="H38" s="137" t="s">
        <v>184</v>
      </c>
      <c r="I38" s="137">
        <v>1</v>
      </c>
      <c r="J38" s="191"/>
      <c r="K38" s="138">
        <v>2</v>
      </c>
      <c r="L38" s="138">
        <v>6</v>
      </c>
      <c r="M38" s="138"/>
      <c r="N38" s="241" t="s">
        <v>236</v>
      </c>
      <c r="O38" s="46" t="s">
        <v>20</v>
      </c>
      <c r="P38" s="22">
        <f t="shared" si="3"/>
        <v>1</v>
      </c>
      <c r="Q38" s="47">
        <v>4</v>
      </c>
      <c r="R38" s="46">
        <v>3</v>
      </c>
      <c r="S38" s="47">
        <v>3</v>
      </c>
      <c r="T38" s="117" t="s">
        <v>149</v>
      </c>
      <c r="U38" s="111">
        <f t="shared" si="0"/>
        <v>15</v>
      </c>
      <c r="V38" s="1">
        <f t="shared" si="1"/>
        <v>5</v>
      </c>
    </row>
    <row r="39" spans="1:22" ht="79.5" customHeight="1" x14ac:dyDescent="0.2">
      <c r="A39" s="99" t="s">
        <v>114</v>
      </c>
      <c r="B39" s="124" t="s">
        <v>337</v>
      </c>
      <c r="C39" s="124" t="s">
        <v>34</v>
      </c>
      <c r="D39" s="21" t="s">
        <v>2</v>
      </c>
      <c r="E39" s="49" t="s">
        <v>2</v>
      </c>
      <c r="F39" s="137">
        <v>1</v>
      </c>
      <c r="G39" s="137" t="s">
        <v>176</v>
      </c>
      <c r="H39" s="137" t="s">
        <v>184</v>
      </c>
      <c r="I39" s="137">
        <v>2</v>
      </c>
      <c r="J39" s="191"/>
      <c r="K39" s="138">
        <v>1</v>
      </c>
      <c r="L39" s="138"/>
      <c r="M39" s="138"/>
      <c r="N39" s="241"/>
      <c r="O39" s="48" t="s">
        <v>30</v>
      </c>
      <c r="P39" s="22">
        <f t="shared" si="3"/>
        <v>2</v>
      </c>
      <c r="Q39" s="47">
        <v>4</v>
      </c>
      <c r="R39" s="46">
        <v>0</v>
      </c>
      <c r="S39" s="47">
        <v>0</v>
      </c>
      <c r="T39" s="117" t="s">
        <v>149</v>
      </c>
      <c r="U39" s="111">
        <f t="shared" si="0"/>
        <v>10</v>
      </c>
      <c r="V39" s="1">
        <f t="shared" si="1"/>
        <v>6</v>
      </c>
    </row>
    <row r="40" spans="1:22" ht="90" customHeight="1" x14ac:dyDescent="0.2">
      <c r="A40" s="99" t="s">
        <v>114</v>
      </c>
      <c r="B40" s="124" t="s">
        <v>337</v>
      </c>
      <c r="C40" s="124" t="s">
        <v>35</v>
      </c>
      <c r="D40" s="21" t="s">
        <v>2</v>
      </c>
      <c r="E40" s="49" t="s">
        <v>2</v>
      </c>
      <c r="F40" s="137">
        <v>1</v>
      </c>
      <c r="G40" s="137" t="s">
        <v>176</v>
      </c>
      <c r="H40" s="137" t="s">
        <v>184</v>
      </c>
      <c r="I40" s="137">
        <v>1</v>
      </c>
      <c r="J40" s="191"/>
      <c r="K40" s="138">
        <v>1</v>
      </c>
      <c r="L40" s="138"/>
      <c r="M40" s="138"/>
      <c r="N40" s="241"/>
      <c r="O40" s="48" t="s">
        <v>30</v>
      </c>
      <c r="P40" s="22">
        <f t="shared" si="3"/>
        <v>2</v>
      </c>
      <c r="Q40" s="47">
        <v>4</v>
      </c>
      <c r="R40" s="46">
        <v>0</v>
      </c>
      <c r="S40" s="47">
        <v>0</v>
      </c>
      <c r="T40" s="117" t="s">
        <v>149</v>
      </c>
      <c r="U40" s="111">
        <f t="shared" si="0"/>
        <v>9</v>
      </c>
      <c r="V40" s="1">
        <f t="shared" si="1"/>
        <v>6</v>
      </c>
    </row>
    <row r="41" spans="1:22" ht="81.75" customHeight="1" x14ac:dyDescent="0.2">
      <c r="A41" s="99" t="s">
        <v>114</v>
      </c>
      <c r="B41" s="124" t="s">
        <v>337</v>
      </c>
      <c r="C41" s="124" t="s">
        <v>36</v>
      </c>
      <c r="D41" s="21" t="s">
        <v>2</v>
      </c>
      <c r="E41" s="49" t="s">
        <v>2</v>
      </c>
      <c r="F41" s="137">
        <v>1</v>
      </c>
      <c r="G41" s="137" t="s">
        <v>176</v>
      </c>
      <c r="H41" s="137" t="s">
        <v>184</v>
      </c>
      <c r="I41" s="137">
        <v>1</v>
      </c>
      <c r="J41" s="191"/>
      <c r="K41" s="138">
        <v>1</v>
      </c>
      <c r="L41" s="138"/>
      <c r="M41" s="138"/>
      <c r="N41" s="241"/>
      <c r="O41" s="48" t="s">
        <v>30</v>
      </c>
      <c r="P41" s="22">
        <f t="shared" si="3"/>
        <v>2</v>
      </c>
      <c r="Q41" s="47">
        <v>2</v>
      </c>
      <c r="R41" s="46">
        <v>0</v>
      </c>
      <c r="S41" s="47">
        <v>0</v>
      </c>
      <c r="T41" s="117" t="s">
        <v>149</v>
      </c>
      <c r="U41" s="111">
        <f t="shared" si="0"/>
        <v>7</v>
      </c>
      <c r="V41" s="1">
        <f t="shared" si="1"/>
        <v>4</v>
      </c>
    </row>
    <row r="42" spans="1:22" ht="92.25" customHeight="1" x14ac:dyDescent="0.2">
      <c r="A42" s="99" t="s">
        <v>114</v>
      </c>
      <c r="B42" s="124" t="s">
        <v>337</v>
      </c>
      <c r="C42" s="124" t="s">
        <v>143</v>
      </c>
      <c r="D42" s="21" t="s">
        <v>2</v>
      </c>
      <c r="E42" s="49" t="s">
        <v>2</v>
      </c>
      <c r="F42" s="137">
        <v>1</v>
      </c>
      <c r="G42" s="137" t="s">
        <v>176</v>
      </c>
      <c r="H42" s="137" t="s">
        <v>184</v>
      </c>
      <c r="I42" s="137">
        <v>2</v>
      </c>
      <c r="J42" s="191"/>
      <c r="K42" s="138">
        <v>2</v>
      </c>
      <c r="L42" s="138">
        <v>5</v>
      </c>
      <c r="M42" s="138"/>
      <c r="N42" s="241" t="s">
        <v>237</v>
      </c>
      <c r="O42" s="48" t="s">
        <v>30</v>
      </c>
      <c r="P42" s="22">
        <f t="shared" si="3"/>
        <v>2</v>
      </c>
      <c r="Q42" s="47">
        <v>2</v>
      </c>
      <c r="R42" s="46">
        <v>0</v>
      </c>
      <c r="S42" s="47">
        <v>0</v>
      </c>
      <c r="T42" s="117" t="s">
        <v>149</v>
      </c>
      <c r="U42" s="111">
        <f t="shared" si="0"/>
        <v>9</v>
      </c>
      <c r="V42" s="1">
        <f t="shared" si="1"/>
        <v>4</v>
      </c>
    </row>
    <row r="43" spans="1:22" ht="81.75" customHeight="1" x14ac:dyDescent="0.2">
      <c r="A43" s="99" t="s">
        <v>114</v>
      </c>
      <c r="B43" s="124" t="s">
        <v>338</v>
      </c>
      <c r="C43" s="124" t="s">
        <v>37</v>
      </c>
      <c r="D43" s="21" t="s">
        <v>2</v>
      </c>
      <c r="E43" s="49" t="s">
        <v>2</v>
      </c>
      <c r="F43" s="137">
        <v>1</v>
      </c>
      <c r="G43" s="137" t="s">
        <v>176</v>
      </c>
      <c r="H43" s="254" t="s">
        <v>184</v>
      </c>
      <c r="I43" s="137">
        <v>2</v>
      </c>
      <c r="J43" s="191"/>
      <c r="K43" s="138">
        <v>2</v>
      </c>
      <c r="L43" s="138">
        <v>11</v>
      </c>
      <c r="M43" s="138"/>
      <c r="N43" s="241" t="s">
        <v>238</v>
      </c>
      <c r="O43" s="46" t="s">
        <v>20</v>
      </c>
      <c r="P43" s="22">
        <f t="shared" si="3"/>
        <v>1</v>
      </c>
      <c r="Q43" s="47">
        <v>4</v>
      </c>
      <c r="R43" s="46">
        <v>0</v>
      </c>
      <c r="S43" s="47">
        <v>0</v>
      </c>
      <c r="T43" s="117" t="s">
        <v>149</v>
      </c>
      <c r="U43" s="111">
        <f t="shared" si="0"/>
        <v>10</v>
      </c>
      <c r="V43" s="1">
        <f t="shared" si="1"/>
        <v>5</v>
      </c>
    </row>
    <row r="44" spans="1:22" ht="91.5" customHeight="1" x14ac:dyDescent="0.2">
      <c r="A44" s="99" t="s">
        <v>114</v>
      </c>
      <c r="B44" s="277" t="s">
        <v>338</v>
      </c>
      <c r="C44" s="124" t="s">
        <v>38</v>
      </c>
      <c r="D44" s="21">
        <v>48600</v>
      </c>
      <c r="E44" s="47" t="s">
        <v>2</v>
      </c>
      <c r="F44" s="135">
        <v>1</v>
      </c>
      <c r="G44" s="137" t="s">
        <v>176</v>
      </c>
      <c r="H44" s="254" t="s">
        <v>184</v>
      </c>
      <c r="I44" s="135">
        <v>1</v>
      </c>
      <c r="J44" s="190"/>
      <c r="K44" s="136">
        <v>2</v>
      </c>
      <c r="L44" s="136">
        <v>12</v>
      </c>
      <c r="M44" s="136"/>
      <c r="N44" s="241" t="s">
        <v>324</v>
      </c>
      <c r="O44" s="46" t="s">
        <v>20</v>
      </c>
      <c r="P44" s="22">
        <f t="shared" si="3"/>
        <v>1</v>
      </c>
      <c r="Q44" s="47">
        <v>3</v>
      </c>
      <c r="R44" s="46">
        <v>3</v>
      </c>
      <c r="S44" s="47">
        <v>3</v>
      </c>
      <c r="T44" s="117" t="s">
        <v>149</v>
      </c>
      <c r="U44" s="111">
        <f t="shared" si="0"/>
        <v>14</v>
      </c>
      <c r="V44" s="1">
        <f t="shared" si="1"/>
        <v>4</v>
      </c>
    </row>
    <row r="45" spans="1:22" ht="73.5" customHeight="1" x14ac:dyDescent="0.2">
      <c r="A45" s="99" t="s">
        <v>114</v>
      </c>
      <c r="B45" s="124" t="s">
        <v>338</v>
      </c>
      <c r="C45" s="124" t="s">
        <v>39</v>
      </c>
      <c r="D45" s="21">
        <v>246400</v>
      </c>
      <c r="E45" s="47" t="s">
        <v>2</v>
      </c>
      <c r="F45" s="135">
        <v>1</v>
      </c>
      <c r="G45" s="137" t="s">
        <v>176</v>
      </c>
      <c r="H45" s="254" t="s">
        <v>184</v>
      </c>
      <c r="I45" s="135">
        <v>1</v>
      </c>
      <c r="J45" s="190"/>
      <c r="K45" s="136">
        <v>2</v>
      </c>
      <c r="L45" s="136">
        <v>11</v>
      </c>
      <c r="M45" s="136"/>
      <c r="N45" s="241" t="s">
        <v>323</v>
      </c>
      <c r="O45" s="46" t="s">
        <v>20</v>
      </c>
      <c r="P45" s="22">
        <f t="shared" si="3"/>
        <v>1</v>
      </c>
      <c r="Q45" s="47">
        <v>3</v>
      </c>
      <c r="R45" s="46">
        <v>3</v>
      </c>
      <c r="S45" s="47">
        <v>3</v>
      </c>
      <c r="T45" s="117" t="s">
        <v>149</v>
      </c>
      <c r="U45" s="111">
        <f t="shared" si="0"/>
        <v>14</v>
      </c>
      <c r="V45" s="1">
        <f t="shared" si="1"/>
        <v>4</v>
      </c>
    </row>
    <row r="46" spans="1:22" ht="75" customHeight="1" x14ac:dyDescent="0.2">
      <c r="A46" s="99" t="s">
        <v>114</v>
      </c>
      <c r="B46" s="124" t="s">
        <v>338</v>
      </c>
      <c r="C46" s="124" t="s">
        <v>40</v>
      </c>
      <c r="D46" s="21">
        <v>104000</v>
      </c>
      <c r="E46" s="47" t="s">
        <v>2</v>
      </c>
      <c r="F46" s="135">
        <v>1</v>
      </c>
      <c r="G46" s="137" t="s">
        <v>176</v>
      </c>
      <c r="H46" s="137" t="s">
        <v>184</v>
      </c>
      <c r="I46" s="135">
        <v>2</v>
      </c>
      <c r="J46" s="190"/>
      <c r="K46" s="136">
        <v>2</v>
      </c>
      <c r="L46" s="136">
        <v>10</v>
      </c>
      <c r="M46" s="136"/>
      <c r="N46" s="241" t="s">
        <v>322</v>
      </c>
      <c r="O46" s="46" t="s">
        <v>20</v>
      </c>
      <c r="P46" s="22">
        <f t="shared" si="3"/>
        <v>1</v>
      </c>
      <c r="Q46" s="47">
        <v>2</v>
      </c>
      <c r="R46" s="46">
        <v>3</v>
      </c>
      <c r="S46" s="47">
        <v>3</v>
      </c>
      <c r="T46" s="117" t="s">
        <v>149</v>
      </c>
      <c r="U46" s="111">
        <f t="shared" si="0"/>
        <v>14</v>
      </c>
      <c r="V46" s="1">
        <f t="shared" si="1"/>
        <v>3</v>
      </c>
    </row>
    <row r="47" spans="1:22" ht="77.25" customHeight="1" x14ac:dyDescent="0.2">
      <c r="A47" s="99" t="s">
        <v>114</v>
      </c>
      <c r="B47" s="124" t="s">
        <v>338</v>
      </c>
      <c r="C47" s="124" t="s">
        <v>41</v>
      </c>
      <c r="D47" s="21" t="s">
        <v>2</v>
      </c>
      <c r="E47" s="49" t="s">
        <v>164</v>
      </c>
      <c r="F47" s="137">
        <v>2</v>
      </c>
      <c r="G47" s="137" t="s">
        <v>176</v>
      </c>
      <c r="H47" s="254" t="s">
        <v>184</v>
      </c>
      <c r="I47" s="137">
        <v>2</v>
      </c>
      <c r="J47" s="191"/>
      <c r="K47" s="138">
        <v>2</v>
      </c>
      <c r="L47" s="138">
        <v>9</v>
      </c>
      <c r="M47" s="138"/>
      <c r="N47" s="241" t="s">
        <v>321</v>
      </c>
      <c r="O47" s="46" t="s">
        <v>20</v>
      </c>
      <c r="P47" s="22">
        <f t="shared" si="3"/>
        <v>1</v>
      </c>
      <c r="Q47" s="47">
        <v>3</v>
      </c>
      <c r="R47" s="46">
        <v>0</v>
      </c>
      <c r="S47" s="47">
        <v>0</v>
      </c>
      <c r="T47" s="49" t="s">
        <v>156</v>
      </c>
      <c r="U47" s="111">
        <f t="shared" si="0"/>
        <v>10</v>
      </c>
      <c r="V47" s="1">
        <f t="shared" si="1"/>
        <v>4</v>
      </c>
    </row>
    <row r="48" spans="1:22" ht="72" customHeight="1" x14ac:dyDescent="0.2">
      <c r="A48" s="99" t="s">
        <v>114</v>
      </c>
      <c r="B48" s="124" t="s">
        <v>338</v>
      </c>
      <c r="C48" s="124" t="s">
        <v>42</v>
      </c>
      <c r="D48" s="21" t="s">
        <v>2</v>
      </c>
      <c r="E48" s="49" t="s">
        <v>2</v>
      </c>
      <c r="F48" s="137">
        <v>1</v>
      </c>
      <c r="G48" s="137" t="s">
        <v>176</v>
      </c>
      <c r="H48" s="254" t="s">
        <v>184</v>
      </c>
      <c r="I48" s="137">
        <v>2</v>
      </c>
      <c r="J48" s="191"/>
      <c r="K48" s="138">
        <v>1</v>
      </c>
      <c r="L48" s="138"/>
      <c r="M48" s="138"/>
      <c r="N48" s="241"/>
      <c r="O48" s="46" t="s">
        <v>30</v>
      </c>
      <c r="P48" s="22">
        <f t="shared" si="3"/>
        <v>2</v>
      </c>
      <c r="Q48" s="47">
        <v>1</v>
      </c>
      <c r="R48" s="46">
        <v>0</v>
      </c>
      <c r="S48" s="47">
        <v>0</v>
      </c>
      <c r="T48" s="117" t="s">
        <v>149</v>
      </c>
      <c r="U48" s="111">
        <f t="shared" si="0"/>
        <v>7</v>
      </c>
      <c r="V48" s="253">
        <f t="shared" si="1"/>
        <v>3</v>
      </c>
    </row>
    <row r="49" spans="1:22" ht="66" customHeight="1" x14ac:dyDescent="0.2">
      <c r="A49" s="99" t="s">
        <v>114</v>
      </c>
      <c r="B49" s="124" t="s">
        <v>338</v>
      </c>
      <c r="C49" s="124" t="s">
        <v>43</v>
      </c>
      <c r="D49" s="21" t="s">
        <v>2</v>
      </c>
      <c r="E49" s="49" t="s">
        <v>164</v>
      </c>
      <c r="F49" s="137">
        <v>2</v>
      </c>
      <c r="G49" s="137" t="s">
        <v>176</v>
      </c>
      <c r="H49" s="254" t="s">
        <v>184</v>
      </c>
      <c r="I49" s="137">
        <v>2</v>
      </c>
      <c r="J49" s="191"/>
      <c r="K49" s="138">
        <v>2</v>
      </c>
      <c r="L49" s="138">
        <v>8</v>
      </c>
      <c r="M49" s="138"/>
      <c r="N49" s="241" t="s">
        <v>320</v>
      </c>
      <c r="O49" s="46" t="s">
        <v>20</v>
      </c>
      <c r="P49" s="22">
        <f t="shared" si="3"/>
        <v>1</v>
      </c>
      <c r="Q49" s="47">
        <v>4</v>
      </c>
      <c r="R49" s="46">
        <v>0</v>
      </c>
      <c r="S49" s="47">
        <v>0</v>
      </c>
      <c r="T49" s="117" t="s">
        <v>149</v>
      </c>
      <c r="U49" s="111">
        <f t="shared" si="0"/>
        <v>11</v>
      </c>
      <c r="V49" s="1">
        <f t="shared" si="1"/>
        <v>5</v>
      </c>
    </row>
    <row r="50" spans="1:22" ht="63" customHeight="1" x14ac:dyDescent="0.2">
      <c r="A50" s="99" t="s">
        <v>114</v>
      </c>
      <c r="B50" s="124" t="s">
        <v>338</v>
      </c>
      <c r="C50" s="124" t="s">
        <v>373</v>
      </c>
      <c r="D50" s="23"/>
      <c r="E50" s="53" t="s">
        <v>2</v>
      </c>
      <c r="F50" s="135">
        <v>2</v>
      </c>
      <c r="G50" s="137" t="s">
        <v>176</v>
      </c>
      <c r="H50" s="254" t="s">
        <v>184</v>
      </c>
      <c r="I50" s="135">
        <v>2</v>
      </c>
      <c r="J50" s="190"/>
      <c r="K50" s="136">
        <v>2</v>
      </c>
      <c r="L50" s="136">
        <v>6</v>
      </c>
      <c r="M50" s="136"/>
      <c r="N50" s="241" t="s">
        <v>239</v>
      </c>
      <c r="O50" s="46" t="s">
        <v>30</v>
      </c>
      <c r="P50" s="22">
        <f t="shared" si="3"/>
        <v>2</v>
      </c>
      <c r="Q50" s="47">
        <v>4</v>
      </c>
      <c r="R50" s="46">
        <v>0</v>
      </c>
      <c r="S50" s="47">
        <v>0</v>
      </c>
      <c r="T50" s="49" t="s">
        <v>156</v>
      </c>
      <c r="U50" s="111">
        <f t="shared" si="0"/>
        <v>12</v>
      </c>
      <c r="V50" s="1">
        <f t="shared" si="1"/>
        <v>6</v>
      </c>
    </row>
    <row r="51" spans="1:22" x14ac:dyDescent="0.2">
      <c r="A51" s="100" t="s">
        <v>115</v>
      </c>
      <c r="B51" s="9"/>
      <c r="C51" s="125"/>
      <c r="D51" s="8"/>
      <c r="E51" s="55"/>
      <c r="F51" s="141"/>
      <c r="G51" s="193"/>
      <c r="H51" s="193"/>
      <c r="I51" s="141"/>
      <c r="J51" s="193"/>
      <c r="K51" s="142"/>
      <c r="L51" s="142"/>
      <c r="M51" s="142"/>
      <c r="N51" s="244"/>
      <c r="O51" s="54"/>
      <c r="P51" s="178"/>
      <c r="Q51" s="179"/>
      <c r="R51" s="180"/>
      <c r="S51" s="179"/>
      <c r="T51" s="118"/>
      <c r="U51" s="118"/>
      <c r="V51" s="118"/>
    </row>
    <row r="52" spans="1:22" ht="72" customHeight="1" x14ac:dyDescent="0.2">
      <c r="A52" s="101" t="s">
        <v>115</v>
      </c>
      <c r="B52" s="126" t="s">
        <v>339</v>
      </c>
      <c r="C52" s="126" t="s">
        <v>153</v>
      </c>
      <c r="D52" s="19">
        <v>165600</v>
      </c>
      <c r="E52" s="56" t="s">
        <v>2</v>
      </c>
      <c r="F52" s="143">
        <v>1</v>
      </c>
      <c r="G52" s="56" t="s">
        <v>176</v>
      </c>
      <c r="H52" s="56" t="s">
        <v>185</v>
      </c>
      <c r="I52" s="143">
        <v>1</v>
      </c>
      <c r="J52" s="194"/>
      <c r="K52" s="144">
        <v>2</v>
      </c>
      <c r="L52" s="144">
        <v>12</v>
      </c>
      <c r="M52" s="144" t="s">
        <v>240</v>
      </c>
      <c r="N52" s="245" t="s">
        <v>241</v>
      </c>
      <c r="O52" s="57" t="s">
        <v>20</v>
      </c>
      <c r="P52" s="20">
        <f t="shared" ref="P52:P74" si="4">IF(O52="Contínua",2,1)</f>
        <v>1</v>
      </c>
      <c r="Q52" s="63">
        <v>2</v>
      </c>
      <c r="R52" s="62">
        <v>3</v>
      </c>
      <c r="S52" s="63">
        <v>3</v>
      </c>
      <c r="T52" s="117" t="s">
        <v>149</v>
      </c>
      <c r="U52" s="111">
        <f t="shared" ref="U52:U74" si="5">S52+R52+Q52+P52+K52+I52+F52</f>
        <v>13</v>
      </c>
      <c r="V52" s="1">
        <f t="shared" ref="V52:V74" si="6">SUM(P52:Q52)</f>
        <v>3</v>
      </c>
    </row>
    <row r="53" spans="1:22" ht="72" customHeight="1" x14ac:dyDescent="0.2">
      <c r="A53" s="101" t="s">
        <v>115</v>
      </c>
      <c r="B53" s="126" t="s">
        <v>339</v>
      </c>
      <c r="C53" s="126" t="s">
        <v>44</v>
      </c>
      <c r="D53" s="19">
        <v>93600</v>
      </c>
      <c r="E53" s="58" t="s">
        <v>2</v>
      </c>
      <c r="F53" s="145">
        <v>1</v>
      </c>
      <c r="G53" s="56" t="s">
        <v>176</v>
      </c>
      <c r="H53" s="56" t="s">
        <v>185</v>
      </c>
      <c r="I53" s="145">
        <v>1</v>
      </c>
      <c r="J53" s="195"/>
      <c r="K53" s="146">
        <v>1</v>
      </c>
      <c r="L53" s="146"/>
      <c r="M53" s="146"/>
      <c r="N53" s="246"/>
      <c r="O53" s="57" t="s">
        <v>5</v>
      </c>
      <c r="P53" s="20">
        <f t="shared" si="4"/>
        <v>1</v>
      </c>
      <c r="Q53" s="63">
        <v>2</v>
      </c>
      <c r="R53" s="62">
        <v>3</v>
      </c>
      <c r="S53" s="63">
        <v>3</v>
      </c>
      <c r="T53" s="117" t="s">
        <v>149</v>
      </c>
      <c r="U53" s="111">
        <f t="shared" si="5"/>
        <v>12</v>
      </c>
      <c r="V53" s="1">
        <f t="shared" si="6"/>
        <v>3</v>
      </c>
    </row>
    <row r="54" spans="1:22" ht="76.5" customHeight="1" x14ac:dyDescent="0.2">
      <c r="A54" s="101" t="s">
        <v>115</v>
      </c>
      <c r="B54" s="126" t="s">
        <v>339</v>
      </c>
      <c r="C54" s="126" t="s">
        <v>374</v>
      </c>
      <c r="D54" s="19" t="s">
        <v>2</v>
      </c>
      <c r="E54" s="64" t="s">
        <v>159</v>
      </c>
      <c r="F54" s="147">
        <v>1</v>
      </c>
      <c r="G54" s="56" t="s">
        <v>176</v>
      </c>
      <c r="H54" s="56" t="s">
        <v>185</v>
      </c>
      <c r="I54" s="147">
        <v>2</v>
      </c>
      <c r="J54" s="196"/>
      <c r="K54" s="148">
        <v>2</v>
      </c>
      <c r="L54" s="148">
        <v>9</v>
      </c>
      <c r="M54" s="148" t="s">
        <v>242</v>
      </c>
      <c r="N54" s="241" t="s">
        <v>246</v>
      </c>
      <c r="O54" s="59" t="s">
        <v>20</v>
      </c>
      <c r="P54" s="20">
        <f t="shared" si="4"/>
        <v>1</v>
      </c>
      <c r="Q54" s="63">
        <v>4</v>
      </c>
      <c r="R54" s="62">
        <v>0</v>
      </c>
      <c r="S54" s="63">
        <v>0</v>
      </c>
      <c r="T54" s="117" t="s">
        <v>149</v>
      </c>
      <c r="U54" s="111">
        <f t="shared" si="5"/>
        <v>10</v>
      </c>
      <c r="V54" s="1">
        <f t="shared" si="6"/>
        <v>5</v>
      </c>
    </row>
    <row r="55" spans="1:22" ht="60" customHeight="1" x14ac:dyDescent="0.2">
      <c r="A55" s="101" t="s">
        <v>115</v>
      </c>
      <c r="B55" s="126" t="s">
        <v>339</v>
      </c>
      <c r="C55" s="126" t="s">
        <v>243</v>
      </c>
      <c r="D55" s="19" t="s">
        <v>2</v>
      </c>
      <c r="E55" s="60" t="s">
        <v>2</v>
      </c>
      <c r="F55" s="147">
        <v>1</v>
      </c>
      <c r="G55" s="56" t="s">
        <v>186</v>
      </c>
      <c r="H55" s="56" t="s">
        <v>187</v>
      </c>
      <c r="I55" s="147">
        <v>1</v>
      </c>
      <c r="J55" s="196"/>
      <c r="K55" s="148">
        <v>2</v>
      </c>
      <c r="L55" s="148">
        <v>4</v>
      </c>
      <c r="M55" s="148"/>
      <c r="N55" s="241" t="s">
        <v>247</v>
      </c>
      <c r="O55" s="59" t="s">
        <v>20</v>
      </c>
      <c r="P55" s="20">
        <f t="shared" si="4"/>
        <v>1</v>
      </c>
      <c r="Q55" s="63">
        <v>2</v>
      </c>
      <c r="R55" s="62">
        <v>0</v>
      </c>
      <c r="S55" s="63">
        <v>0</v>
      </c>
      <c r="T55" s="117" t="s">
        <v>149</v>
      </c>
      <c r="U55" s="111">
        <f t="shared" si="5"/>
        <v>7</v>
      </c>
      <c r="V55" s="1">
        <f t="shared" si="6"/>
        <v>3</v>
      </c>
    </row>
    <row r="56" spans="1:22" ht="57" customHeight="1" x14ac:dyDescent="0.2">
      <c r="A56" s="101" t="s">
        <v>115</v>
      </c>
      <c r="B56" s="126" t="s">
        <v>339</v>
      </c>
      <c r="C56" s="126" t="s">
        <v>45</v>
      </c>
      <c r="D56" s="19" t="s">
        <v>2</v>
      </c>
      <c r="E56" s="60" t="s">
        <v>2</v>
      </c>
      <c r="F56" s="147">
        <v>2</v>
      </c>
      <c r="G56" s="56" t="s">
        <v>176</v>
      </c>
      <c r="H56" s="56" t="s">
        <v>185</v>
      </c>
      <c r="I56" s="147">
        <v>2</v>
      </c>
      <c r="J56" s="196"/>
      <c r="K56" s="148">
        <v>2</v>
      </c>
      <c r="L56" s="148">
        <v>7</v>
      </c>
      <c r="M56" s="148"/>
      <c r="N56" s="241" t="s">
        <v>248</v>
      </c>
      <c r="O56" s="57" t="s">
        <v>20</v>
      </c>
      <c r="P56" s="20">
        <f t="shared" si="4"/>
        <v>1</v>
      </c>
      <c r="Q56" s="63">
        <v>3</v>
      </c>
      <c r="R56" s="62">
        <v>0</v>
      </c>
      <c r="S56" s="63">
        <v>0</v>
      </c>
      <c r="T56" s="117" t="s">
        <v>149</v>
      </c>
      <c r="U56" s="111">
        <f t="shared" si="5"/>
        <v>10</v>
      </c>
      <c r="V56" s="1">
        <f t="shared" si="6"/>
        <v>4</v>
      </c>
    </row>
    <row r="57" spans="1:22" ht="106.5" customHeight="1" x14ac:dyDescent="0.2">
      <c r="A57" s="101" t="s">
        <v>115</v>
      </c>
      <c r="B57" s="126" t="s">
        <v>339</v>
      </c>
      <c r="C57" s="126" t="s">
        <v>46</v>
      </c>
      <c r="D57" s="19" t="s">
        <v>2</v>
      </c>
      <c r="E57" s="60" t="s">
        <v>2</v>
      </c>
      <c r="F57" s="147">
        <v>1</v>
      </c>
      <c r="G57" s="56" t="s">
        <v>188</v>
      </c>
      <c r="H57" s="56" t="s">
        <v>189</v>
      </c>
      <c r="I57" s="147">
        <v>2</v>
      </c>
      <c r="J57" s="196"/>
      <c r="K57" s="148">
        <v>1</v>
      </c>
      <c r="L57" s="148"/>
      <c r="M57" s="148"/>
      <c r="N57" s="240"/>
      <c r="O57" s="57" t="s">
        <v>20</v>
      </c>
      <c r="P57" s="20">
        <f t="shared" si="4"/>
        <v>1</v>
      </c>
      <c r="Q57" s="63">
        <v>2</v>
      </c>
      <c r="R57" s="62">
        <v>0</v>
      </c>
      <c r="S57" s="63">
        <v>0</v>
      </c>
      <c r="T57" s="117" t="s">
        <v>149</v>
      </c>
      <c r="U57" s="111">
        <f t="shared" si="5"/>
        <v>7</v>
      </c>
      <c r="V57" s="1">
        <f t="shared" si="6"/>
        <v>3</v>
      </c>
    </row>
    <row r="58" spans="1:22" ht="60" customHeight="1" x14ac:dyDescent="0.2">
      <c r="A58" s="101" t="s">
        <v>115</v>
      </c>
      <c r="B58" s="126" t="s">
        <v>339</v>
      </c>
      <c r="C58" s="126" t="s">
        <v>245</v>
      </c>
      <c r="D58" s="19" t="s">
        <v>2</v>
      </c>
      <c r="E58" s="64" t="s">
        <v>160</v>
      </c>
      <c r="F58" s="147">
        <v>1</v>
      </c>
      <c r="G58" s="56" t="s">
        <v>186</v>
      </c>
      <c r="H58" s="56" t="s">
        <v>187</v>
      </c>
      <c r="I58" s="147">
        <v>1</v>
      </c>
      <c r="J58" s="196"/>
      <c r="K58" s="148">
        <v>2</v>
      </c>
      <c r="L58" s="148">
        <v>4</v>
      </c>
      <c r="M58" s="148"/>
      <c r="N58" s="241" t="s">
        <v>249</v>
      </c>
      <c r="O58" s="59" t="s">
        <v>5</v>
      </c>
      <c r="P58" s="20">
        <f t="shared" si="4"/>
        <v>1</v>
      </c>
      <c r="Q58" s="63">
        <v>2</v>
      </c>
      <c r="R58" s="62">
        <v>0</v>
      </c>
      <c r="S58" s="63">
        <v>0</v>
      </c>
      <c r="T58" s="117" t="s">
        <v>149</v>
      </c>
      <c r="U58" s="111">
        <f t="shared" si="5"/>
        <v>7</v>
      </c>
      <c r="V58" s="1">
        <f t="shared" si="6"/>
        <v>3</v>
      </c>
    </row>
    <row r="59" spans="1:22" ht="93.75" customHeight="1" x14ac:dyDescent="0.2">
      <c r="A59" s="101" t="s">
        <v>115</v>
      </c>
      <c r="B59" s="126" t="s">
        <v>339</v>
      </c>
      <c r="C59" s="126" t="s">
        <v>244</v>
      </c>
      <c r="D59" s="19" t="s">
        <v>2</v>
      </c>
      <c r="E59" s="64" t="s">
        <v>160</v>
      </c>
      <c r="F59" s="147">
        <v>1</v>
      </c>
      <c r="G59" s="56" t="s">
        <v>186</v>
      </c>
      <c r="H59" s="56" t="s">
        <v>187</v>
      </c>
      <c r="I59" s="147">
        <v>1</v>
      </c>
      <c r="J59" s="196"/>
      <c r="K59" s="148">
        <v>2</v>
      </c>
      <c r="L59" s="148">
        <v>8</v>
      </c>
      <c r="M59" s="148" t="s">
        <v>250</v>
      </c>
      <c r="N59" s="241" t="s">
        <v>251</v>
      </c>
      <c r="O59" s="59" t="s">
        <v>20</v>
      </c>
      <c r="P59" s="20">
        <f t="shared" si="4"/>
        <v>1</v>
      </c>
      <c r="Q59" s="63">
        <v>4</v>
      </c>
      <c r="R59" s="62">
        <v>0</v>
      </c>
      <c r="S59" s="63">
        <v>0</v>
      </c>
      <c r="T59" s="117" t="s">
        <v>149</v>
      </c>
      <c r="U59" s="111">
        <f t="shared" si="5"/>
        <v>9</v>
      </c>
      <c r="V59" s="1">
        <f t="shared" si="6"/>
        <v>5</v>
      </c>
    </row>
    <row r="60" spans="1:22" ht="94.5" customHeight="1" x14ac:dyDescent="0.2">
      <c r="A60" s="101" t="s">
        <v>115</v>
      </c>
      <c r="B60" s="126" t="s">
        <v>340</v>
      </c>
      <c r="C60" s="126" t="s">
        <v>47</v>
      </c>
      <c r="D60" s="19">
        <v>438720</v>
      </c>
      <c r="E60" s="61" t="s">
        <v>2</v>
      </c>
      <c r="F60" s="149">
        <v>1</v>
      </c>
      <c r="G60" s="56" t="s">
        <v>176</v>
      </c>
      <c r="H60" s="56" t="s">
        <v>190</v>
      </c>
      <c r="I60" s="149">
        <v>1</v>
      </c>
      <c r="J60" s="197"/>
      <c r="K60" s="150">
        <v>1</v>
      </c>
      <c r="L60" s="150"/>
      <c r="M60" s="150"/>
      <c r="N60" s="241"/>
      <c r="O60" s="62" t="s">
        <v>20</v>
      </c>
      <c r="P60" s="20">
        <f t="shared" si="4"/>
        <v>1</v>
      </c>
      <c r="Q60" s="63">
        <v>1</v>
      </c>
      <c r="R60" s="62">
        <v>3</v>
      </c>
      <c r="S60" s="63">
        <v>3</v>
      </c>
      <c r="T60" s="117" t="s">
        <v>149</v>
      </c>
      <c r="U60" s="111">
        <f t="shared" si="5"/>
        <v>11</v>
      </c>
      <c r="V60" s="1">
        <f t="shared" si="6"/>
        <v>2</v>
      </c>
    </row>
    <row r="61" spans="1:22" ht="76.5" customHeight="1" x14ac:dyDescent="0.2">
      <c r="A61" s="101" t="s">
        <v>115</v>
      </c>
      <c r="B61" s="126" t="s">
        <v>340</v>
      </c>
      <c r="C61" s="126" t="s">
        <v>375</v>
      </c>
      <c r="D61" s="19" t="s">
        <v>2</v>
      </c>
      <c r="E61" s="58" t="s">
        <v>2</v>
      </c>
      <c r="F61" s="145">
        <v>2</v>
      </c>
      <c r="G61" s="56" t="s">
        <v>188</v>
      </c>
      <c r="H61" s="56" t="s">
        <v>190</v>
      </c>
      <c r="I61" s="145">
        <v>1</v>
      </c>
      <c r="J61" s="195"/>
      <c r="K61" s="146">
        <v>1</v>
      </c>
      <c r="L61" s="146"/>
      <c r="M61" s="146"/>
      <c r="N61" s="246"/>
      <c r="O61" s="62" t="s">
        <v>20</v>
      </c>
      <c r="P61" s="20">
        <f t="shared" si="4"/>
        <v>1</v>
      </c>
      <c r="Q61" s="63">
        <v>4</v>
      </c>
      <c r="R61" s="62">
        <v>0</v>
      </c>
      <c r="S61" s="63">
        <v>0</v>
      </c>
      <c r="T61" s="117" t="s">
        <v>149</v>
      </c>
      <c r="U61" s="111">
        <f t="shared" si="5"/>
        <v>9</v>
      </c>
      <c r="V61" s="1">
        <f t="shared" si="6"/>
        <v>5</v>
      </c>
    </row>
    <row r="62" spans="1:22" ht="74.25" customHeight="1" x14ac:dyDescent="0.2">
      <c r="A62" s="101" t="s">
        <v>115</v>
      </c>
      <c r="B62" s="126" t="s">
        <v>341</v>
      </c>
      <c r="C62" s="126" t="s">
        <v>48</v>
      </c>
      <c r="D62" s="19">
        <v>783360</v>
      </c>
      <c r="E62" s="61" t="s">
        <v>2</v>
      </c>
      <c r="F62" s="149">
        <v>1</v>
      </c>
      <c r="G62" s="56" t="s">
        <v>176</v>
      </c>
      <c r="H62" s="56" t="s">
        <v>192</v>
      </c>
      <c r="I62" s="149">
        <v>1</v>
      </c>
      <c r="J62" s="197"/>
      <c r="K62" s="150">
        <v>2</v>
      </c>
      <c r="L62" s="150">
        <v>15</v>
      </c>
      <c r="M62" s="150"/>
      <c r="N62" s="241" t="s">
        <v>252</v>
      </c>
      <c r="O62" s="62" t="s">
        <v>20</v>
      </c>
      <c r="P62" s="20">
        <f t="shared" si="4"/>
        <v>1</v>
      </c>
      <c r="Q62" s="63">
        <v>4</v>
      </c>
      <c r="R62" s="62">
        <v>3</v>
      </c>
      <c r="S62" s="63">
        <v>3</v>
      </c>
      <c r="T62" s="117" t="s">
        <v>149</v>
      </c>
      <c r="U62" s="111">
        <f t="shared" si="5"/>
        <v>15</v>
      </c>
      <c r="V62" s="1">
        <f t="shared" si="6"/>
        <v>5</v>
      </c>
    </row>
    <row r="63" spans="1:22" ht="45" customHeight="1" x14ac:dyDescent="0.2">
      <c r="A63" s="101" t="s">
        <v>115</v>
      </c>
      <c r="B63" s="126" t="s">
        <v>341</v>
      </c>
      <c r="C63" s="126" t="s">
        <v>49</v>
      </c>
      <c r="D63" s="19" t="s">
        <v>2</v>
      </c>
      <c r="E63" s="63" t="s">
        <v>2</v>
      </c>
      <c r="F63" s="147">
        <v>1</v>
      </c>
      <c r="G63" s="56" t="s">
        <v>191</v>
      </c>
      <c r="H63" s="56" t="s">
        <v>193</v>
      </c>
      <c r="I63" s="147">
        <v>2</v>
      </c>
      <c r="J63" s="196"/>
      <c r="K63" s="148">
        <v>2</v>
      </c>
      <c r="L63" s="148">
        <v>14</v>
      </c>
      <c r="M63" s="148"/>
      <c r="N63" s="241" t="s">
        <v>253</v>
      </c>
      <c r="O63" s="62" t="s">
        <v>20</v>
      </c>
      <c r="P63" s="20">
        <f t="shared" si="4"/>
        <v>1</v>
      </c>
      <c r="Q63" s="63">
        <v>2</v>
      </c>
      <c r="R63" s="62">
        <v>0</v>
      </c>
      <c r="S63" s="63">
        <v>0</v>
      </c>
      <c r="T63" s="117" t="s">
        <v>149</v>
      </c>
      <c r="U63" s="111">
        <f t="shared" si="5"/>
        <v>8</v>
      </c>
      <c r="V63" s="1">
        <f t="shared" si="6"/>
        <v>3</v>
      </c>
    </row>
    <row r="64" spans="1:22" ht="69.75" customHeight="1" x14ac:dyDescent="0.2">
      <c r="A64" s="101" t="s">
        <v>115</v>
      </c>
      <c r="B64" s="126" t="s">
        <v>341</v>
      </c>
      <c r="C64" s="126" t="s">
        <v>50</v>
      </c>
      <c r="D64" s="19" t="s">
        <v>2</v>
      </c>
      <c r="E64" s="61" t="s">
        <v>2</v>
      </c>
      <c r="F64" s="149">
        <v>1</v>
      </c>
      <c r="G64" s="56" t="s">
        <v>176</v>
      </c>
      <c r="H64" s="56" t="s">
        <v>192</v>
      </c>
      <c r="I64" s="149">
        <v>1</v>
      </c>
      <c r="J64" s="197"/>
      <c r="K64" s="150">
        <v>2</v>
      </c>
      <c r="L64" s="150">
        <v>13</v>
      </c>
      <c r="M64" s="150"/>
      <c r="N64" s="241" t="s">
        <v>254</v>
      </c>
      <c r="O64" s="62" t="s">
        <v>20</v>
      </c>
      <c r="P64" s="20">
        <f t="shared" si="4"/>
        <v>1</v>
      </c>
      <c r="Q64" s="63">
        <v>1</v>
      </c>
      <c r="R64" s="62">
        <v>0</v>
      </c>
      <c r="S64" s="63">
        <v>0</v>
      </c>
      <c r="T64" s="117" t="s">
        <v>149</v>
      </c>
      <c r="U64" s="111">
        <f t="shared" si="5"/>
        <v>6</v>
      </c>
      <c r="V64" s="253">
        <f t="shared" si="6"/>
        <v>2</v>
      </c>
    </row>
    <row r="65" spans="1:22" ht="92.25" customHeight="1" x14ac:dyDescent="0.2">
      <c r="A65" s="101" t="s">
        <v>115</v>
      </c>
      <c r="B65" s="126" t="s">
        <v>341</v>
      </c>
      <c r="C65" s="126" t="s">
        <v>328</v>
      </c>
      <c r="D65" s="19" t="s">
        <v>2</v>
      </c>
      <c r="E65" s="60" t="s">
        <v>2</v>
      </c>
      <c r="F65" s="147">
        <v>1</v>
      </c>
      <c r="G65" s="56" t="s">
        <v>188</v>
      </c>
      <c r="H65" s="56" t="s">
        <v>192</v>
      </c>
      <c r="I65" s="147">
        <v>1</v>
      </c>
      <c r="J65" s="196"/>
      <c r="K65" s="148">
        <v>1</v>
      </c>
      <c r="L65" s="148"/>
      <c r="M65" s="148"/>
      <c r="N65" s="240"/>
      <c r="O65" s="62" t="s">
        <v>20</v>
      </c>
      <c r="P65" s="20">
        <f t="shared" si="4"/>
        <v>1</v>
      </c>
      <c r="Q65" s="63">
        <v>2</v>
      </c>
      <c r="R65" s="62">
        <v>0</v>
      </c>
      <c r="S65" s="63">
        <v>0</v>
      </c>
      <c r="T65" s="117" t="s">
        <v>149</v>
      </c>
      <c r="U65" s="111">
        <f t="shared" si="5"/>
        <v>6</v>
      </c>
      <c r="V65" s="1">
        <f t="shared" si="6"/>
        <v>3</v>
      </c>
    </row>
    <row r="66" spans="1:22" ht="69.75" customHeight="1" x14ac:dyDescent="0.2">
      <c r="A66" s="101" t="s">
        <v>115</v>
      </c>
      <c r="B66" s="126" t="s">
        <v>341</v>
      </c>
      <c r="C66" s="126" t="s">
        <v>144</v>
      </c>
      <c r="D66" s="19" t="s">
        <v>2</v>
      </c>
      <c r="E66" s="60" t="s">
        <v>2</v>
      </c>
      <c r="F66" s="147">
        <v>1</v>
      </c>
      <c r="G66" s="56" t="s">
        <v>176</v>
      </c>
      <c r="H66" s="56" t="s">
        <v>192</v>
      </c>
      <c r="I66" s="147">
        <v>1</v>
      </c>
      <c r="J66" s="196"/>
      <c r="K66" s="148">
        <v>2</v>
      </c>
      <c r="L66" s="148">
        <v>13</v>
      </c>
      <c r="M66" s="148"/>
      <c r="N66" s="241" t="s">
        <v>255</v>
      </c>
      <c r="O66" s="62" t="s">
        <v>30</v>
      </c>
      <c r="P66" s="20">
        <f t="shared" si="4"/>
        <v>2</v>
      </c>
      <c r="Q66" s="63">
        <v>4</v>
      </c>
      <c r="R66" s="62">
        <v>0</v>
      </c>
      <c r="S66" s="63">
        <v>0</v>
      </c>
      <c r="T66" s="117" t="s">
        <v>149</v>
      </c>
      <c r="U66" s="111">
        <f t="shared" si="5"/>
        <v>10</v>
      </c>
      <c r="V66" s="1">
        <f t="shared" si="6"/>
        <v>6</v>
      </c>
    </row>
    <row r="67" spans="1:22" ht="73.5" customHeight="1" x14ac:dyDescent="0.2">
      <c r="A67" s="101" t="s">
        <v>115</v>
      </c>
      <c r="B67" s="126" t="s">
        <v>342</v>
      </c>
      <c r="C67" s="126" t="s">
        <v>52</v>
      </c>
      <c r="D67" s="19" t="s">
        <v>2</v>
      </c>
      <c r="E67" s="64" t="s">
        <v>162</v>
      </c>
      <c r="F67" s="149">
        <v>2</v>
      </c>
      <c r="G67" s="56" t="s">
        <v>176</v>
      </c>
      <c r="H67" s="56" t="s">
        <v>194</v>
      </c>
      <c r="I67" s="149">
        <v>2</v>
      </c>
      <c r="J67" s="197"/>
      <c r="K67" s="150">
        <v>2</v>
      </c>
      <c r="L67" s="150">
        <v>7</v>
      </c>
      <c r="M67" s="150"/>
      <c r="N67" s="241" t="s">
        <v>256</v>
      </c>
      <c r="O67" s="62" t="s">
        <v>30</v>
      </c>
      <c r="P67" s="20">
        <f t="shared" si="4"/>
        <v>2</v>
      </c>
      <c r="Q67" s="63">
        <v>4</v>
      </c>
      <c r="R67" s="62">
        <v>0</v>
      </c>
      <c r="S67" s="63">
        <v>0</v>
      </c>
      <c r="T67" s="117" t="s">
        <v>149</v>
      </c>
      <c r="U67" s="111">
        <f t="shared" si="5"/>
        <v>12</v>
      </c>
      <c r="V67" s="1">
        <f t="shared" si="6"/>
        <v>6</v>
      </c>
    </row>
    <row r="68" spans="1:22" ht="87" customHeight="1" x14ac:dyDescent="0.2">
      <c r="A68" s="101" t="s">
        <v>115</v>
      </c>
      <c r="B68" s="126" t="s">
        <v>342</v>
      </c>
      <c r="C68" s="126" t="s">
        <v>53</v>
      </c>
      <c r="D68" s="19">
        <f>2*150*160</f>
        <v>48000</v>
      </c>
      <c r="E68" s="64" t="s">
        <v>2</v>
      </c>
      <c r="F68" s="149">
        <v>1</v>
      </c>
      <c r="G68" s="56" t="s">
        <v>176</v>
      </c>
      <c r="H68" s="56" t="s">
        <v>194</v>
      </c>
      <c r="I68" s="149">
        <v>1</v>
      </c>
      <c r="J68" s="197"/>
      <c r="K68" s="150">
        <v>1</v>
      </c>
      <c r="L68" s="150"/>
      <c r="M68" s="150"/>
      <c r="N68" s="241"/>
      <c r="O68" s="62" t="s">
        <v>20</v>
      </c>
      <c r="P68" s="20">
        <f t="shared" si="4"/>
        <v>1</v>
      </c>
      <c r="Q68" s="63">
        <v>2</v>
      </c>
      <c r="R68" s="62">
        <v>3</v>
      </c>
      <c r="S68" s="63">
        <v>3</v>
      </c>
      <c r="T68" s="117" t="s">
        <v>149</v>
      </c>
      <c r="U68" s="111">
        <f t="shared" si="5"/>
        <v>12</v>
      </c>
      <c r="V68" s="1">
        <f t="shared" si="6"/>
        <v>3</v>
      </c>
    </row>
    <row r="69" spans="1:22" ht="87" customHeight="1" x14ac:dyDescent="0.2">
      <c r="A69" s="101" t="s">
        <v>115</v>
      </c>
      <c r="B69" s="126" t="s">
        <v>342</v>
      </c>
      <c r="C69" s="126" t="s">
        <v>54</v>
      </c>
      <c r="D69" s="19" t="s">
        <v>2</v>
      </c>
      <c r="E69" s="64" t="s">
        <v>2</v>
      </c>
      <c r="F69" s="149">
        <v>2</v>
      </c>
      <c r="G69" s="56" t="s">
        <v>176</v>
      </c>
      <c r="H69" s="56" t="s">
        <v>194</v>
      </c>
      <c r="I69" s="149">
        <v>1</v>
      </c>
      <c r="J69" s="197"/>
      <c r="K69" s="150">
        <v>2</v>
      </c>
      <c r="L69" s="150">
        <v>6</v>
      </c>
      <c r="M69" s="150"/>
      <c r="N69" s="241" t="s">
        <v>257</v>
      </c>
      <c r="O69" s="62" t="s">
        <v>30</v>
      </c>
      <c r="P69" s="20">
        <f t="shared" si="4"/>
        <v>2</v>
      </c>
      <c r="Q69" s="63">
        <v>3</v>
      </c>
      <c r="R69" s="62">
        <v>0</v>
      </c>
      <c r="S69" s="63">
        <v>0</v>
      </c>
      <c r="T69" s="117" t="s">
        <v>149</v>
      </c>
      <c r="U69" s="111">
        <f t="shared" si="5"/>
        <v>10</v>
      </c>
      <c r="V69" s="1">
        <f t="shared" si="6"/>
        <v>5</v>
      </c>
    </row>
    <row r="70" spans="1:22" ht="73.5" customHeight="1" x14ac:dyDescent="0.2">
      <c r="A70" s="101" t="s">
        <v>115</v>
      </c>
      <c r="B70" s="126" t="s">
        <v>342</v>
      </c>
      <c r="C70" s="126" t="s">
        <v>55</v>
      </c>
      <c r="D70" s="19" t="s">
        <v>2</v>
      </c>
      <c r="E70" s="61" t="s">
        <v>2</v>
      </c>
      <c r="F70" s="149">
        <v>1</v>
      </c>
      <c r="G70" s="56" t="s">
        <v>176</v>
      </c>
      <c r="H70" s="56" t="s">
        <v>194</v>
      </c>
      <c r="I70" s="149">
        <v>1</v>
      </c>
      <c r="J70" s="197"/>
      <c r="K70" s="150">
        <v>2</v>
      </c>
      <c r="L70" s="150">
        <v>6</v>
      </c>
      <c r="M70" s="150"/>
      <c r="N70" s="241" t="s">
        <v>258</v>
      </c>
      <c r="O70" s="62" t="s">
        <v>30</v>
      </c>
      <c r="P70" s="20">
        <f t="shared" si="4"/>
        <v>2</v>
      </c>
      <c r="Q70" s="63">
        <v>2</v>
      </c>
      <c r="R70" s="62">
        <v>0</v>
      </c>
      <c r="S70" s="63">
        <v>0</v>
      </c>
      <c r="T70" s="117" t="s">
        <v>149</v>
      </c>
      <c r="U70" s="111">
        <f t="shared" si="5"/>
        <v>8</v>
      </c>
      <c r="V70" s="1">
        <f t="shared" si="6"/>
        <v>4</v>
      </c>
    </row>
    <row r="71" spans="1:22" ht="78" customHeight="1" x14ac:dyDescent="0.2">
      <c r="A71" s="101" t="s">
        <v>115</v>
      </c>
      <c r="B71" s="126" t="s">
        <v>343</v>
      </c>
      <c r="C71" s="126" t="s">
        <v>329</v>
      </c>
      <c r="D71" s="19" t="s">
        <v>2</v>
      </c>
      <c r="E71" s="61" t="s">
        <v>2</v>
      </c>
      <c r="F71" s="149">
        <v>1</v>
      </c>
      <c r="G71" s="56" t="s">
        <v>176</v>
      </c>
      <c r="H71" s="56" t="s">
        <v>195</v>
      </c>
      <c r="I71" s="149">
        <v>2</v>
      </c>
      <c r="J71" s="197"/>
      <c r="K71" s="150">
        <v>1</v>
      </c>
      <c r="L71" s="150"/>
      <c r="M71" s="150"/>
      <c r="N71" s="241"/>
      <c r="O71" s="62" t="s">
        <v>5</v>
      </c>
      <c r="P71" s="20">
        <f t="shared" si="4"/>
        <v>1</v>
      </c>
      <c r="Q71" s="63">
        <v>3</v>
      </c>
      <c r="R71" s="62">
        <v>0</v>
      </c>
      <c r="S71" s="63">
        <v>0</v>
      </c>
      <c r="T71" s="117" t="s">
        <v>149</v>
      </c>
      <c r="U71" s="111">
        <f t="shared" si="5"/>
        <v>8</v>
      </c>
      <c r="V71" s="1">
        <f t="shared" si="6"/>
        <v>4</v>
      </c>
    </row>
    <row r="72" spans="1:22" ht="63.75" customHeight="1" x14ac:dyDescent="0.2">
      <c r="A72" s="101" t="s">
        <v>115</v>
      </c>
      <c r="B72" s="126" t="s">
        <v>343</v>
      </c>
      <c r="C72" s="126" t="s">
        <v>56</v>
      </c>
      <c r="D72" s="19" t="s">
        <v>2</v>
      </c>
      <c r="E72" s="61" t="s">
        <v>2</v>
      </c>
      <c r="F72" s="149">
        <v>1</v>
      </c>
      <c r="G72" s="56" t="s">
        <v>176</v>
      </c>
      <c r="H72" s="56" t="s">
        <v>195</v>
      </c>
      <c r="I72" s="149">
        <v>1</v>
      </c>
      <c r="J72" s="197"/>
      <c r="K72" s="150">
        <v>1</v>
      </c>
      <c r="L72" s="150"/>
      <c r="M72" s="150"/>
      <c r="N72" s="241"/>
      <c r="O72" s="62" t="s">
        <v>30</v>
      </c>
      <c r="P72" s="20">
        <f t="shared" si="4"/>
        <v>2</v>
      </c>
      <c r="Q72" s="63">
        <v>4</v>
      </c>
      <c r="R72" s="62">
        <v>0</v>
      </c>
      <c r="S72" s="63">
        <v>0</v>
      </c>
      <c r="T72" s="117" t="s">
        <v>149</v>
      </c>
      <c r="U72" s="111">
        <f t="shared" si="5"/>
        <v>9</v>
      </c>
      <c r="V72" s="1">
        <f t="shared" si="6"/>
        <v>6</v>
      </c>
    </row>
    <row r="73" spans="1:22" ht="60" customHeight="1" x14ac:dyDescent="0.2">
      <c r="A73" s="101" t="s">
        <v>115</v>
      </c>
      <c r="B73" s="126" t="s">
        <v>343</v>
      </c>
      <c r="C73" s="126" t="s">
        <v>57</v>
      </c>
      <c r="D73" s="19">
        <v>1812480</v>
      </c>
      <c r="E73" s="61" t="s">
        <v>2</v>
      </c>
      <c r="F73" s="149">
        <v>1</v>
      </c>
      <c r="G73" s="56" t="s">
        <v>176</v>
      </c>
      <c r="H73" s="56" t="s">
        <v>195</v>
      </c>
      <c r="I73" s="149">
        <v>1</v>
      </c>
      <c r="J73" s="197"/>
      <c r="K73" s="150">
        <v>1</v>
      </c>
      <c r="L73" s="150"/>
      <c r="M73" s="150"/>
      <c r="N73" s="241"/>
      <c r="O73" s="62" t="s">
        <v>5</v>
      </c>
      <c r="P73" s="20">
        <f t="shared" si="4"/>
        <v>1</v>
      </c>
      <c r="Q73" s="63">
        <v>2</v>
      </c>
      <c r="R73" s="62">
        <v>3</v>
      </c>
      <c r="S73" s="63">
        <v>3</v>
      </c>
      <c r="T73" s="117" t="s">
        <v>149</v>
      </c>
      <c r="U73" s="111">
        <f t="shared" si="5"/>
        <v>12</v>
      </c>
      <c r="V73" s="1">
        <f t="shared" si="6"/>
        <v>3</v>
      </c>
    </row>
    <row r="74" spans="1:22" ht="69" customHeight="1" x14ac:dyDescent="0.2">
      <c r="A74" s="101" t="s">
        <v>115</v>
      </c>
      <c r="B74" s="126" t="s">
        <v>343</v>
      </c>
      <c r="C74" s="126" t="s">
        <v>123</v>
      </c>
      <c r="D74" s="19">
        <v>92800</v>
      </c>
      <c r="E74" s="61" t="s">
        <v>2</v>
      </c>
      <c r="F74" s="149">
        <v>1</v>
      </c>
      <c r="G74" s="212" t="s">
        <v>176</v>
      </c>
      <c r="H74" s="213" t="s">
        <v>195</v>
      </c>
      <c r="I74" s="149">
        <v>1</v>
      </c>
      <c r="J74" s="197"/>
      <c r="K74" s="150">
        <v>2</v>
      </c>
      <c r="L74" s="150"/>
      <c r="M74" s="150"/>
      <c r="N74" s="241" t="s">
        <v>259</v>
      </c>
      <c r="O74" s="62" t="s">
        <v>5</v>
      </c>
      <c r="P74" s="20">
        <f t="shared" si="4"/>
        <v>1</v>
      </c>
      <c r="Q74" s="63">
        <v>4</v>
      </c>
      <c r="R74" s="62">
        <v>3</v>
      </c>
      <c r="S74" s="63">
        <v>3</v>
      </c>
      <c r="T74" s="117" t="s">
        <v>149</v>
      </c>
      <c r="U74" s="111">
        <f t="shared" si="5"/>
        <v>15</v>
      </c>
      <c r="V74" s="1">
        <f t="shared" si="6"/>
        <v>5</v>
      </c>
    </row>
    <row r="75" spans="1:22" x14ac:dyDescent="0.2">
      <c r="A75" s="102" t="s">
        <v>116</v>
      </c>
      <c r="B75" s="10"/>
      <c r="C75" s="127"/>
      <c r="D75" s="7"/>
      <c r="E75" s="65"/>
      <c r="F75" s="151"/>
      <c r="G75" s="151"/>
      <c r="H75" s="151"/>
      <c r="I75" s="151"/>
      <c r="J75" s="198"/>
      <c r="K75" s="152"/>
      <c r="L75" s="152"/>
      <c r="M75" s="152"/>
      <c r="N75" s="247"/>
      <c r="O75" s="94"/>
      <c r="P75" s="181"/>
      <c r="Q75" s="182"/>
      <c r="R75" s="183"/>
      <c r="S75" s="182"/>
      <c r="T75" s="119"/>
      <c r="U75" s="119"/>
      <c r="V75" s="119"/>
    </row>
    <row r="76" spans="1:22" ht="87" customHeight="1" x14ac:dyDescent="0.2">
      <c r="A76" s="103" t="s">
        <v>116</v>
      </c>
      <c r="B76" s="128" t="s">
        <v>344</v>
      </c>
      <c r="C76" s="128" t="s">
        <v>260</v>
      </c>
      <c r="D76" s="17">
        <v>630080</v>
      </c>
      <c r="E76" s="66" t="s">
        <v>2</v>
      </c>
      <c r="F76" s="153">
        <v>1</v>
      </c>
      <c r="G76" s="71" t="s">
        <v>176</v>
      </c>
      <c r="H76" s="71" t="s">
        <v>207</v>
      </c>
      <c r="I76" s="153">
        <v>1</v>
      </c>
      <c r="J76" s="199"/>
      <c r="K76" s="154">
        <v>2</v>
      </c>
      <c r="L76" s="154">
        <v>3</v>
      </c>
      <c r="M76" s="154"/>
      <c r="N76" s="249" t="s">
        <v>264</v>
      </c>
      <c r="O76" s="67" t="s">
        <v>20</v>
      </c>
      <c r="P76" s="18">
        <f t="shared" ref="P76:P120" si="7">IF(O76="Contínua",2,1)</f>
        <v>1</v>
      </c>
      <c r="Q76" s="68">
        <v>4</v>
      </c>
      <c r="R76" s="67">
        <v>2</v>
      </c>
      <c r="S76" s="68">
        <v>2</v>
      </c>
      <c r="T76" s="117" t="s">
        <v>149</v>
      </c>
      <c r="U76" s="111">
        <f t="shared" ref="U76:U120" si="8">S76+R76+Q76+P76+K76+I76+F76</f>
        <v>13</v>
      </c>
      <c r="V76" s="1">
        <f t="shared" ref="V76:V120" si="9">SUM(P76:Q76)</f>
        <v>5</v>
      </c>
    </row>
    <row r="77" spans="1:22" ht="86.25" customHeight="1" x14ac:dyDescent="0.2">
      <c r="A77" s="103" t="s">
        <v>116</v>
      </c>
      <c r="B77" s="128" t="s">
        <v>344</v>
      </c>
      <c r="C77" s="128" t="s">
        <v>261</v>
      </c>
      <c r="D77" s="17" t="s">
        <v>2</v>
      </c>
      <c r="E77" s="68" t="s">
        <v>2</v>
      </c>
      <c r="F77" s="155">
        <v>2</v>
      </c>
      <c r="G77" s="71" t="s">
        <v>176</v>
      </c>
      <c r="H77" s="71" t="s">
        <v>207</v>
      </c>
      <c r="I77" s="155">
        <v>1</v>
      </c>
      <c r="J77" s="200"/>
      <c r="K77" s="156">
        <v>1</v>
      </c>
      <c r="L77" s="156"/>
      <c r="M77" s="156"/>
      <c r="N77" s="240"/>
      <c r="O77" s="67" t="s">
        <v>30</v>
      </c>
      <c r="P77" s="18">
        <f t="shared" si="7"/>
        <v>2</v>
      </c>
      <c r="Q77" s="68">
        <v>4</v>
      </c>
      <c r="R77" s="67">
        <v>0</v>
      </c>
      <c r="S77" s="68">
        <v>0</v>
      </c>
      <c r="T77" s="117" t="s">
        <v>149</v>
      </c>
      <c r="U77" s="111">
        <f t="shared" si="8"/>
        <v>10</v>
      </c>
      <c r="V77" s="1">
        <f t="shared" si="9"/>
        <v>6</v>
      </c>
    </row>
    <row r="78" spans="1:22" ht="62.25" customHeight="1" x14ac:dyDescent="0.2">
      <c r="A78" s="103" t="s">
        <v>116</v>
      </c>
      <c r="B78" s="128" t="s">
        <v>344</v>
      </c>
      <c r="C78" s="128" t="s">
        <v>262</v>
      </c>
      <c r="D78" s="17" t="s">
        <v>2</v>
      </c>
      <c r="E78" s="70" t="s">
        <v>163</v>
      </c>
      <c r="F78" s="155">
        <v>2</v>
      </c>
      <c r="G78" s="71" t="s">
        <v>176</v>
      </c>
      <c r="H78" s="71" t="s">
        <v>207</v>
      </c>
      <c r="I78" s="155">
        <v>1</v>
      </c>
      <c r="J78" s="200"/>
      <c r="K78" s="156">
        <v>2</v>
      </c>
      <c r="L78" s="156">
        <v>1</v>
      </c>
      <c r="M78" s="156"/>
      <c r="N78" s="241" t="s">
        <v>265</v>
      </c>
      <c r="O78" s="67" t="s">
        <v>20</v>
      </c>
      <c r="P78" s="18">
        <f t="shared" si="7"/>
        <v>1</v>
      </c>
      <c r="Q78" s="68">
        <v>3</v>
      </c>
      <c r="R78" s="67">
        <v>0</v>
      </c>
      <c r="S78" s="68">
        <v>0</v>
      </c>
      <c r="T78" s="117" t="s">
        <v>149</v>
      </c>
      <c r="U78" s="111">
        <f t="shared" si="8"/>
        <v>9</v>
      </c>
      <c r="V78" s="1">
        <f t="shared" si="9"/>
        <v>4</v>
      </c>
    </row>
    <row r="79" spans="1:22" ht="63.75" customHeight="1" x14ac:dyDescent="0.2">
      <c r="A79" s="103" t="s">
        <v>116</v>
      </c>
      <c r="B79" s="128" t="s">
        <v>344</v>
      </c>
      <c r="C79" s="128" t="s">
        <v>263</v>
      </c>
      <c r="D79" s="17">
        <v>291200</v>
      </c>
      <c r="E79" s="68" t="s">
        <v>2</v>
      </c>
      <c r="F79" s="155">
        <v>2</v>
      </c>
      <c r="G79" s="71" t="s">
        <v>176</v>
      </c>
      <c r="H79" s="71" t="s">
        <v>207</v>
      </c>
      <c r="I79" s="155">
        <v>1</v>
      </c>
      <c r="J79" s="200"/>
      <c r="K79" s="156">
        <v>2</v>
      </c>
      <c r="L79" s="156">
        <v>1</v>
      </c>
      <c r="M79" s="156"/>
      <c r="N79" s="241" t="s">
        <v>266</v>
      </c>
      <c r="O79" s="67" t="s">
        <v>20</v>
      </c>
      <c r="P79" s="18">
        <f t="shared" si="7"/>
        <v>1</v>
      </c>
      <c r="Q79" s="68">
        <v>3</v>
      </c>
      <c r="R79" s="67">
        <v>2</v>
      </c>
      <c r="S79" s="68">
        <v>2</v>
      </c>
      <c r="T79" s="117" t="s">
        <v>149</v>
      </c>
      <c r="U79" s="111">
        <f t="shared" si="8"/>
        <v>13</v>
      </c>
      <c r="V79" s="1">
        <f t="shared" si="9"/>
        <v>4</v>
      </c>
    </row>
    <row r="80" spans="1:22" ht="94.5" customHeight="1" x14ac:dyDescent="0.2">
      <c r="A80" s="103" t="s">
        <v>116</v>
      </c>
      <c r="B80" s="128" t="s">
        <v>345</v>
      </c>
      <c r="C80" s="128" t="s">
        <v>58</v>
      </c>
      <c r="D80" s="17" t="s">
        <v>2</v>
      </c>
      <c r="E80" s="66" t="s">
        <v>2</v>
      </c>
      <c r="F80" s="153">
        <v>2</v>
      </c>
      <c r="G80" s="71" t="s">
        <v>176</v>
      </c>
      <c r="H80" s="71" t="s">
        <v>208</v>
      </c>
      <c r="I80" s="153">
        <v>2</v>
      </c>
      <c r="J80" s="199"/>
      <c r="K80" s="154">
        <v>1</v>
      </c>
      <c r="L80" s="154"/>
      <c r="M80" s="154"/>
      <c r="N80" s="248"/>
      <c r="O80" s="67" t="s">
        <v>30</v>
      </c>
      <c r="P80" s="18">
        <f t="shared" si="7"/>
        <v>2</v>
      </c>
      <c r="Q80" s="68">
        <v>4</v>
      </c>
      <c r="R80" s="67">
        <v>0</v>
      </c>
      <c r="S80" s="68">
        <v>0</v>
      </c>
      <c r="T80" s="117" t="s">
        <v>149</v>
      </c>
      <c r="U80" s="111">
        <f t="shared" si="8"/>
        <v>11</v>
      </c>
      <c r="V80" s="1">
        <f t="shared" si="9"/>
        <v>6</v>
      </c>
    </row>
    <row r="81" spans="1:22" ht="56.25" customHeight="1" x14ac:dyDescent="0.2">
      <c r="A81" s="103" t="s">
        <v>116</v>
      </c>
      <c r="B81" s="128" t="s">
        <v>345</v>
      </c>
      <c r="C81" s="128" t="s">
        <v>59</v>
      </c>
      <c r="D81" s="17" t="s">
        <v>2</v>
      </c>
      <c r="E81" s="66" t="s">
        <v>2</v>
      </c>
      <c r="F81" s="153">
        <v>2</v>
      </c>
      <c r="G81" s="71" t="s">
        <v>176</v>
      </c>
      <c r="H81" s="71" t="s">
        <v>208</v>
      </c>
      <c r="I81" s="153">
        <v>2</v>
      </c>
      <c r="J81" s="199"/>
      <c r="K81" s="154">
        <v>2</v>
      </c>
      <c r="L81" s="154">
        <v>1</v>
      </c>
      <c r="M81" s="154"/>
      <c r="N81" s="249" t="s">
        <v>267</v>
      </c>
      <c r="O81" s="67" t="s">
        <v>30</v>
      </c>
      <c r="P81" s="18">
        <f t="shared" si="7"/>
        <v>2</v>
      </c>
      <c r="Q81" s="68">
        <v>4</v>
      </c>
      <c r="R81" s="67">
        <v>0</v>
      </c>
      <c r="S81" s="68">
        <v>0</v>
      </c>
      <c r="T81" s="117" t="s">
        <v>149</v>
      </c>
      <c r="U81" s="111">
        <f t="shared" si="8"/>
        <v>12</v>
      </c>
      <c r="V81" s="1">
        <f t="shared" si="9"/>
        <v>6</v>
      </c>
    </row>
    <row r="82" spans="1:22" ht="63.75" customHeight="1" x14ac:dyDescent="0.2">
      <c r="A82" s="103" t="s">
        <v>116</v>
      </c>
      <c r="B82" s="128" t="s">
        <v>345</v>
      </c>
      <c r="C82" s="128" t="s">
        <v>330</v>
      </c>
      <c r="D82" s="17" t="s">
        <v>2</v>
      </c>
      <c r="E82" s="66" t="s">
        <v>2</v>
      </c>
      <c r="F82" s="153">
        <v>2</v>
      </c>
      <c r="G82" s="71" t="s">
        <v>176</v>
      </c>
      <c r="H82" s="71" t="s">
        <v>208</v>
      </c>
      <c r="I82" s="153">
        <v>1</v>
      </c>
      <c r="J82" s="199"/>
      <c r="K82" s="154">
        <v>2</v>
      </c>
      <c r="L82" s="154">
        <v>27</v>
      </c>
      <c r="M82" s="154"/>
      <c r="N82" s="249" t="s">
        <v>268</v>
      </c>
      <c r="O82" s="67" t="s">
        <v>30</v>
      </c>
      <c r="P82" s="18">
        <f t="shared" si="7"/>
        <v>2</v>
      </c>
      <c r="Q82" s="68">
        <v>4</v>
      </c>
      <c r="R82" s="67">
        <v>0</v>
      </c>
      <c r="S82" s="68">
        <v>0</v>
      </c>
      <c r="T82" s="211" t="s">
        <v>170</v>
      </c>
      <c r="U82" s="111">
        <f t="shared" si="8"/>
        <v>11</v>
      </c>
      <c r="V82" s="1">
        <f t="shared" si="9"/>
        <v>6</v>
      </c>
    </row>
    <row r="83" spans="1:22" ht="60" customHeight="1" x14ac:dyDescent="0.2">
      <c r="A83" s="103" t="s">
        <v>116</v>
      </c>
      <c r="B83" s="128" t="s">
        <v>345</v>
      </c>
      <c r="C83" s="128" t="s">
        <v>154</v>
      </c>
      <c r="D83" s="17">
        <v>60000</v>
      </c>
      <c r="E83" s="66" t="s">
        <v>2</v>
      </c>
      <c r="F83" s="153">
        <v>1</v>
      </c>
      <c r="G83" s="71" t="s">
        <v>176</v>
      </c>
      <c r="H83" s="71" t="s">
        <v>208</v>
      </c>
      <c r="I83" s="153">
        <v>1</v>
      </c>
      <c r="J83" s="199"/>
      <c r="K83" s="154">
        <v>2</v>
      </c>
      <c r="L83" s="154">
        <v>2</v>
      </c>
      <c r="M83" s="154"/>
      <c r="N83" s="249" t="s">
        <v>270</v>
      </c>
      <c r="O83" s="67" t="s">
        <v>20</v>
      </c>
      <c r="P83" s="18">
        <f t="shared" si="7"/>
        <v>1</v>
      </c>
      <c r="Q83" s="68">
        <v>4</v>
      </c>
      <c r="R83" s="67">
        <v>2</v>
      </c>
      <c r="S83" s="68">
        <v>2</v>
      </c>
      <c r="T83" s="211" t="s">
        <v>381</v>
      </c>
      <c r="U83" s="111">
        <f t="shared" si="8"/>
        <v>13</v>
      </c>
      <c r="V83" s="1">
        <f t="shared" si="9"/>
        <v>5</v>
      </c>
    </row>
    <row r="84" spans="1:22" ht="67.5" customHeight="1" x14ac:dyDescent="0.2">
      <c r="A84" s="103" t="s">
        <v>116</v>
      </c>
      <c r="B84" s="128" t="s">
        <v>345</v>
      </c>
      <c r="C84" s="128" t="s">
        <v>60</v>
      </c>
      <c r="D84" s="17">
        <v>702080</v>
      </c>
      <c r="E84" s="66" t="s">
        <v>2</v>
      </c>
      <c r="F84" s="153">
        <v>1</v>
      </c>
      <c r="G84" s="71" t="s">
        <v>176</v>
      </c>
      <c r="H84" s="71" t="s">
        <v>208</v>
      </c>
      <c r="I84" s="153">
        <v>1</v>
      </c>
      <c r="J84" s="199"/>
      <c r="K84" s="154">
        <v>2</v>
      </c>
      <c r="L84" s="154">
        <v>15</v>
      </c>
      <c r="M84" s="154"/>
      <c r="N84" s="249" t="s">
        <v>271</v>
      </c>
      <c r="O84" s="67" t="s">
        <v>20</v>
      </c>
      <c r="P84" s="18">
        <f t="shared" si="7"/>
        <v>1</v>
      </c>
      <c r="Q84" s="68">
        <v>4</v>
      </c>
      <c r="R84" s="67">
        <v>2</v>
      </c>
      <c r="S84" s="68">
        <v>2</v>
      </c>
      <c r="T84" s="117" t="s">
        <v>149</v>
      </c>
      <c r="U84" s="111">
        <f t="shared" si="8"/>
        <v>13</v>
      </c>
      <c r="V84" s="1">
        <f t="shared" si="9"/>
        <v>5</v>
      </c>
    </row>
    <row r="85" spans="1:22" ht="71.25" customHeight="1" x14ac:dyDescent="0.2">
      <c r="A85" s="103" t="s">
        <v>116</v>
      </c>
      <c r="B85" s="128" t="s">
        <v>345</v>
      </c>
      <c r="C85" s="128" t="s">
        <v>155</v>
      </c>
      <c r="D85" s="17">
        <v>440640</v>
      </c>
      <c r="E85" s="69" t="s">
        <v>2</v>
      </c>
      <c r="F85" s="155">
        <v>1</v>
      </c>
      <c r="G85" s="71" t="s">
        <v>176</v>
      </c>
      <c r="H85" s="71" t="s">
        <v>208</v>
      </c>
      <c r="I85" s="155">
        <v>1</v>
      </c>
      <c r="J85" s="200"/>
      <c r="K85" s="156">
        <v>2</v>
      </c>
      <c r="L85" s="156">
        <v>7</v>
      </c>
      <c r="M85" s="156"/>
      <c r="N85" s="241" t="s">
        <v>272</v>
      </c>
      <c r="O85" s="67" t="s">
        <v>20</v>
      </c>
      <c r="P85" s="18">
        <f t="shared" si="7"/>
        <v>1</v>
      </c>
      <c r="Q85" s="68">
        <v>4</v>
      </c>
      <c r="R85" s="67">
        <v>2</v>
      </c>
      <c r="S85" s="68">
        <v>2</v>
      </c>
      <c r="T85" s="117" t="s">
        <v>149</v>
      </c>
      <c r="U85" s="111">
        <f t="shared" si="8"/>
        <v>13</v>
      </c>
      <c r="V85" s="1">
        <f t="shared" si="9"/>
        <v>5</v>
      </c>
    </row>
    <row r="86" spans="1:22" ht="102" customHeight="1" x14ac:dyDescent="0.2">
      <c r="A86" s="103" t="s">
        <v>116</v>
      </c>
      <c r="B86" s="128" t="s">
        <v>346</v>
      </c>
      <c r="C86" s="128" t="s">
        <v>61</v>
      </c>
      <c r="D86" s="17" t="s">
        <v>2</v>
      </c>
      <c r="E86" s="66" t="s">
        <v>2</v>
      </c>
      <c r="F86" s="153">
        <v>2</v>
      </c>
      <c r="G86" s="71" t="s">
        <v>176</v>
      </c>
      <c r="H86" s="71" t="s">
        <v>208</v>
      </c>
      <c r="I86" s="153">
        <v>1</v>
      </c>
      <c r="J86" s="199"/>
      <c r="K86" s="154">
        <v>1</v>
      </c>
      <c r="L86" s="154"/>
      <c r="M86" s="154"/>
      <c r="N86" s="248"/>
      <c r="O86" s="67" t="s">
        <v>30</v>
      </c>
      <c r="P86" s="18">
        <f t="shared" si="7"/>
        <v>2</v>
      </c>
      <c r="Q86" s="68">
        <v>3</v>
      </c>
      <c r="R86" s="67">
        <v>0</v>
      </c>
      <c r="S86" s="68">
        <v>0</v>
      </c>
      <c r="T86" s="117" t="s">
        <v>149</v>
      </c>
      <c r="U86" s="111">
        <f t="shared" si="8"/>
        <v>9</v>
      </c>
      <c r="V86" s="1">
        <f t="shared" si="9"/>
        <v>5</v>
      </c>
    </row>
    <row r="87" spans="1:22" ht="114.75" customHeight="1" x14ac:dyDescent="0.2">
      <c r="A87" s="103" t="s">
        <v>116</v>
      </c>
      <c r="B87" s="128" t="s">
        <v>346</v>
      </c>
      <c r="C87" s="128" t="s">
        <v>62</v>
      </c>
      <c r="D87" s="17" t="s">
        <v>2</v>
      </c>
      <c r="E87" s="66" t="s">
        <v>2</v>
      </c>
      <c r="F87" s="153">
        <v>2</v>
      </c>
      <c r="G87" s="71" t="s">
        <v>176</v>
      </c>
      <c r="H87" s="71" t="s">
        <v>208</v>
      </c>
      <c r="I87" s="153">
        <v>2</v>
      </c>
      <c r="J87" s="199"/>
      <c r="K87" s="154">
        <v>1</v>
      </c>
      <c r="L87" s="154"/>
      <c r="M87" s="154"/>
      <c r="N87" s="248"/>
      <c r="O87" s="67" t="s">
        <v>30</v>
      </c>
      <c r="P87" s="18">
        <f t="shared" si="7"/>
        <v>2</v>
      </c>
      <c r="Q87" s="68">
        <v>4</v>
      </c>
      <c r="R87" s="67">
        <v>0</v>
      </c>
      <c r="S87" s="68">
        <v>0</v>
      </c>
      <c r="T87" s="117" t="s">
        <v>149</v>
      </c>
      <c r="U87" s="111">
        <f t="shared" si="8"/>
        <v>11</v>
      </c>
      <c r="V87" s="1">
        <f t="shared" si="9"/>
        <v>6</v>
      </c>
    </row>
    <row r="88" spans="1:22" ht="66.75" customHeight="1" x14ac:dyDescent="0.2">
      <c r="A88" s="103" t="s">
        <v>116</v>
      </c>
      <c r="B88" s="128" t="s">
        <v>346</v>
      </c>
      <c r="C88" s="128" t="s">
        <v>63</v>
      </c>
      <c r="D88" s="17" t="s">
        <v>2</v>
      </c>
      <c r="E88" s="66" t="s">
        <v>2</v>
      </c>
      <c r="F88" s="153">
        <v>2</v>
      </c>
      <c r="G88" s="71" t="s">
        <v>176</v>
      </c>
      <c r="H88" s="71" t="s">
        <v>208</v>
      </c>
      <c r="I88" s="153">
        <v>2</v>
      </c>
      <c r="J88" s="199"/>
      <c r="K88" s="154">
        <v>1</v>
      </c>
      <c r="L88" s="154"/>
      <c r="M88" s="154"/>
      <c r="N88" s="248"/>
      <c r="O88" s="67" t="s">
        <v>30</v>
      </c>
      <c r="P88" s="18">
        <f t="shared" si="7"/>
        <v>2</v>
      </c>
      <c r="Q88" s="68">
        <v>4</v>
      </c>
      <c r="R88" s="67">
        <v>0</v>
      </c>
      <c r="S88" s="68">
        <v>0</v>
      </c>
      <c r="T88" s="117" t="s">
        <v>149</v>
      </c>
      <c r="U88" s="111">
        <f t="shared" si="8"/>
        <v>11</v>
      </c>
      <c r="V88" s="1">
        <f t="shared" si="9"/>
        <v>6</v>
      </c>
    </row>
    <row r="89" spans="1:22" ht="65.25" customHeight="1" x14ac:dyDescent="0.2">
      <c r="A89" s="103" t="s">
        <v>116</v>
      </c>
      <c r="B89" s="128" t="s">
        <v>346</v>
      </c>
      <c r="C89" s="128" t="s">
        <v>64</v>
      </c>
      <c r="D89" s="17">
        <v>1088000</v>
      </c>
      <c r="E89" s="66" t="s">
        <v>2</v>
      </c>
      <c r="F89" s="153">
        <v>1</v>
      </c>
      <c r="G89" s="71" t="s">
        <v>176</v>
      </c>
      <c r="H89" s="71" t="s">
        <v>208</v>
      </c>
      <c r="I89" s="153">
        <v>1</v>
      </c>
      <c r="J89" s="199"/>
      <c r="K89" s="154">
        <v>2</v>
      </c>
      <c r="L89" s="154">
        <v>1</v>
      </c>
      <c r="M89" s="154"/>
      <c r="N89" s="249" t="s">
        <v>273</v>
      </c>
      <c r="O89" s="67" t="s">
        <v>20</v>
      </c>
      <c r="P89" s="18">
        <f t="shared" si="7"/>
        <v>1</v>
      </c>
      <c r="Q89" s="68">
        <v>3</v>
      </c>
      <c r="R89" s="67">
        <v>2</v>
      </c>
      <c r="S89" s="68">
        <v>2</v>
      </c>
      <c r="T89" s="117" t="s">
        <v>149</v>
      </c>
      <c r="U89" s="111">
        <f t="shared" si="8"/>
        <v>12</v>
      </c>
      <c r="V89" s="1">
        <f t="shared" si="9"/>
        <v>4</v>
      </c>
    </row>
    <row r="90" spans="1:22" ht="73.5" customHeight="1" x14ac:dyDescent="0.2">
      <c r="A90" s="103" t="s">
        <v>116</v>
      </c>
      <c r="B90" s="128" t="s">
        <v>346</v>
      </c>
      <c r="C90" s="128" t="s">
        <v>65</v>
      </c>
      <c r="D90" s="17" t="s">
        <v>2</v>
      </c>
      <c r="E90" s="68" t="s">
        <v>2</v>
      </c>
      <c r="F90" s="155">
        <v>2</v>
      </c>
      <c r="G90" s="71" t="s">
        <v>176</v>
      </c>
      <c r="H90" s="71" t="s">
        <v>208</v>
      </c>
      <c r="I90" s="155">
        <v>1</v>
      </c>
      <c r="J90" s="200"/>
      <c r="K90" s="156">
        <v>1</v>
      </c>
      <c r="L90" s="156"/>
      <c r="M90" s="156"/>
      <c r="N90" s="240"/>
      <c r="O90" s="67" t="s">
        <v>30</v>
      </c>
      <c r="P90" s="18">
        <f t="shared" si="7"/>
        <v>2</v>
      </c>
      <c r="Q90" s="68">
        <v>3</v>
      </c>
      <c r="R90" s="67">
        <v>0</v>
      </c>
      <c r="S90" s="68">
        <v>0</v>
      </c>
      <c r="T90" s="117" t="s">
        <v>149</v>
      </c>
      <c r="U90" s="111">
        <f t="shared" si="8"/>
        <v>9</v>
      </c>
      <c r="V90" s="1">
        <f t="shared" si="9"/>
        <v>5</v>
      </c>
    </row>
    <row r="91" spans="1:22" ht="63.75" customHeight="1" x14ac:dyDescent="0.2">
      <c r="A91" s="103" t="s">
        <v>116</v>
      </c>
      <c r="B91" s="128" t="s">
        <v>346</v>
      </c>
      <c r="C91" s="128" t="s">
        <v>66</v>
      </c>
      <c r="D91" s="17" t="s">
        <v>2</v>
      </c>
      <c r="E91" s="68" t="s">
        <v>2</v>
      </c>
      <c r="F91" s="155">
        <v>2</v>
      </c>
      <c r="G91" s="71" t="s">
        <v>176</v>
      </c>
      <c r="H91" s="71" t="s">
        <v>208</v>
      </c>
      <c r="I91" s="155">
        <v>1</v>
      </c>
      <c r="J91" s="200"/>
      <c r="K91" s="156">
        <v>1</v>
      </c>
      <c r="L91" s="156"/>
      <c r="M91" s="156"/>
      <c r="N91" s="240"/>
      <c r="O91" s="67" t="s">
        <v>30</v>
      </c>
      <c r="P91" s="18">
        <f t="shared" si="7"/>
        <v>2</v>
      </c>
      <c r="Q91" s="68">
        <v>3</v>
      </c>
      <c r="R91" s="67">
        <v>0</v>
      </c>
      <c r="S91" s="68">
        <v>0</v>
      </c>
      <c r="T91" s="117" t="s">
        <v>149</v>
      </c>
      <c r="U91" s="111">
        <f t="shared" si="8"/>
        <v>9</v>
      </c>
      <c r="V91" s="1">
        <f t="shared" si="9"/>
        <v>5</v>
      </c>
    </row>
    <row r="92" spans="1:22" ht="111.75" customHeight="1" x14ac:dyDescent="0.2">
      <c r="A92" s="103" t="s">
        <v>116</v>
      </c>
      <c r="B92" s="128" t="s">
        <v>347</v>
      </c>
      <c r="C92" s="128" t="s">
        <v>172</v>
      </c>
      <c r="D92" s="17">
        <v>1093440</v>
      </c>
      <c r="E92" s="70" t="s">
        <v>2</v>
      </c>
      <c r="F92" s="157">
        <v>2</v>
      </c>
      <c r="G92" s="71" t="s">
        <v>176</v>
      </c>
      <c r="H92" s="71" t="s">
        <v>209</v>
      </c>
      <c r="I92" s="157">
        <v>1</v>
      </c>
      <c r="J92" s="201"/>
      <c r="K92" s="158">
        <v>2</v>
      </c>
      <c r="L92" s="158">
        <v>2</v>
      </c>
      <c r="M92" s="158"/>
      <c r="N92" s="241" t="s">
        <v>274</v>
      </c>
      <c r="O92" s="67" t="s">
        <v>20</v>
      </c>
      <c r="P92" s="18">
        <f t="shared" si="7"/>
        <v>1</v>
      </c>
      <c r="Q92" s="68">
        <v>4</v>
      </c>
      <c r="R92" s="67">
        <v>2</v>
      </c>
      <c r="S92" s="68">
        <v>2</v>
      </c>
      <c r="T92" s="117" t="s">
        <v>149</v>
      </c>
      <c r="U92" s="111">
        <f t="shared" si="8"/>
        <v>14</v>
      </c>
      <c r="V92" s="1">
        <f t="shared" si="9"/>
        <v>5</v>
      </c>
    </row>
    <row r="93" spans="1:22" ht="63" customHeight="1" x14ac:dyDescent="0.2">
      <c r="A93" s="103" t="s">
        <v>116</v>
      </c>
      <c r="B93" s="128" t="s">
        <v>347</v>
      </c>
      <c r="C93" s="128" t="s">
        <v>67</v>
      </c>
      <c r="D93" s="17" t="s">
        <v>2</v>
      </c>
      <c r="E93" s="66" t="s">
        <v>2</v>
      </c>
      <c r="F93" s="153">
        <v>2</v>
      </c>
      <c r="G93" s="71" t="s">
        <v>176</v>
      </c>
      <c r="H93" s="71" t="s">
        <v>209</v>
      </c>
      <c r="I93" s="153">
        <v>2</v>
      </c>
      <c r="J93" s="199"/>
      <c r="K93" s="154">
        <v>1</v>
      </c>
      <c r="L93" s="154"/>
      <c r="M93" s="154"/>
      <c r="N93" s="248"/>
      <c r="O93" s="67" t="s">
        <v>20</v>
      </c>
      <c r="P93" s="18">
        <f t="shared" si="7"/>
        <v>1</v>
      </c>
      <c r="Q93" s="68">
        <v>2</v>
      </c>
      <c r="R93" s="67">
        <v>0</v>
      </c>
      <c r="S93" s="68">
        <v>0</v>
      </c>
      <c r="T93" s="117" t="s">
        <v>149</v>
      </c>
      <c r="U93" s="111">
        <f t="shared" si="8"/>
        <v>8</v>
      </c>
      <c r="V93" s="1">
        <f t="shared" si="9"/>
        <v>3</v>
      </c>
    </row>
    <row r="94" spans="1:22" ht="51" customHeight="1" x14ac:dyDescent="0.2">
      <c r="A94" s="103" t="s">
        <v>116</v>
      </c>
      <c r="B94" s="128" t="s">
        <v>347</v>
      </c>
      <c r="C94" s="128" t="s">
        <v>68</v>
      </c>
      <c r="D94" s="17" t="s">
        <v>2</v>
      </c>
      <c r="E94" s="70" t="s">
        <v>163</v>
      </c>
      <c r="F94" s="153">
        <v>2</v>
      </c>
      <c r="G94" s="71" t="s">
        <v>176</v>
      </c>
      <c r="H94" s="71" t="s">
        <v>209</v>
      </c>
      <c r="I94" s="153">
        <v>1</v>
      </c>
      <c r="J94" s="199"/>
      <c r="K94" s="154">
        <v>2</v>
      </c>
      <c r="L94" s="154">
        <v>7</v>
      </c>
      <c r="M94" s="154"/>
      <c r="N94" s="249" t="s">
        <v>319</v>
      </c>
      <c r="O94" s="67" t="s">
        <v>20</v>
      </c>
      <c r="P94" s="18">
        <f t="shared" si="7"/>
        <v>1</v>
      </c>
      <c r="Q94" s="68">
        <v>3</v>
      </c>
      <c r="R94" s="67">
        <v>0</v>
      </c>
      <c r="S94" s="68">
        <v>0</v>
      </c>
      <c r="T94" s="117" t="s">
        <v>149</v>
      </c>
      <c r="U94" s="111">
        <f t="shared" si="8"/>
        <v>9</v>
      </c>
      <c r="V94" s="1">
        <f t="shared" si="9"/>
        <v>4</v>
      </c>
    </row>
    <row r="95" spans="1:22" ht="60.75" customHeight="1" x14ac:dyDescent="0.2">
      <c r="A95" s="103" t="s">
        <v>116</v>
      </c>
      <c r="B95" s="128" t="s">
        <v>347</v>
      </c>
      <c r="C95" s="128" t="s">
        <v>366</v>
      </c>
      <c r="D95" s="17" t="s">
        <v>2</v>
      </c>
      <c r="E95" s="70" t="s">
        <v>165</v>
      </c>
      <c r="F95" s="153">
        <v>2</v>
      </c>
      <c r="G95" s="71" t="s">
        <v>176</v>
      </c>
      <c r="H95" s="71" t="s">
        <v>209</v>
      </c>
      <c r="I95" s="153">
        <v>2</v>
      </c>
      <c r="J95" s="199"/>
      <c r="K95" s="154">
        <v>2</v>
      </c>
      <c r="L95" s="154">
        <v>1</v>
      </c>
      <c r="M95" s="154"/>
      <c r="N95" s="249" t="s">
        <v>275</v>
      </c>
      <c r="O95" s="67" t="s">
        <v>20</v>
      </c>
      <c r="P95" s="18">
        <f t="shared" si="7"/>
        <v>1</v>
      </c>
      <c r="Q95" s="68">
        <v>2</v>
      </c>
      <c r="R95" s="67">
        <v>0</v>
      </c>
      <c r="S95" s="68">
        <v>0</v>
      </c>
      <c r="T95" s="117" t="s">
        <v>149</v>
      </c>
      <c r="U95" s="111">
        <f t="shared" si="8"/>
        <v>9</v>
      </c>
      <c r="V95" s="1">
        <f t="shared" si="9"/>
        <v>3</v>
      </c>
    </row>
    <row r="96" spans="1:22" ht="58.5" customHeight="1" x14ac:dyDescent="0.2">
      <c r="A96" s="103" t="s">
        <v>116</v>
      </c>
      <c r="B96" s="128" t="s">
        <v>347</v>
      </c>
      <c r="C96" s="128" t="s">
        <v>69</v>
      </c>
      <c r="D96" s="17" t="s">
        <v>2</v>
      </c>
      <c r="E96" s="69" t="s">
        <v>2</v>
      </c>
      <c r="F96" s="155">
        <v>1</v>
      </c>
      <c r="G96" s="71" t="s">
        <v>176</v>
      </c>
      <c r="H96" s="71" t="s">
        <v>209</v>
      </c>
      <c r="I96" s="155">
        <v>1</v>
      </c>
      <c r="J96" s="200"/>
      <c r="K96" s="156">
        <v>2</v>
      </c>
      <c r="L96" s="156">
        <v>1</v>
      </c>
      <c r="M96" s="156"/>
      <c r="N96" s="241" t="s">
        <v>276</v>
      </c>
      <c r="O96" s="67" t="s">
        <v>20</v>
      </c>
      <c r="P96" s="18">
        <f t="shared" si="7"/>
        <v>1</v>
      </c>
      <c r="Q96" s="68">
        <v>3</v>
      </c>
      <c r="R96" s="67">
        <v>0</v>
      </c>
      <c r="S96" s="68">
        <v>0</v>
      </c>
      <c r="T96" s="117" t="s">
        <v>149</v>
      </c>
      <c r="U96" s="111">
        <f t="shared" si="8"/>
        <v>8</v>
      </c>
      <c r="V96" s="1">
        <f t="shared" si="9"/>
        <v>4</v>
      </c>
    </row>
    <row r="97" spans="1:22" ht="46.5" customHeight="1" x14ac:dyDescent="0.2">
      <c r="A97" s="103" t="s">
        <v>116</v>
      </c>
      <c r="B97" s="128" t="s">
        <v>347</v>
      </c>
      <c r="C97" s="128" t="s">
        <v>70</v>
      </c>
      <c r="D97" s="17" t="s">
        <v>2</v>
      </c>
      <c r="E97" s="70" t="s">
        <v>166</v>
      </c>
      <c r="F97" s="155">
        <v>1</v>
      </c>
      <c r="G97" s="71" t="s">
        <v>176</v>
      </c>
      <c r="H97" s="71" t="s">
        <v>209</v>
      </c>
      <c r="I97" s="155">
        <v>2</v>
      </c>
      <c r="J97" s="200"/>
      <c r="K97" s="156">
        <v>2</v>
      </c>
      <c r="L97" s="156">
        <v>4</v>
      </c>
      <c r="M97" s="156"/>
      <c r="N97" s="241" t="s">
        <v>277</v>
      </c>
      <c r="O97" s="67" t="s">
        <v>20</v>
      </c>
      <c r="P97" s="18">
        <f t="shared" si="7"/>
        <v>1</v>
      </c>
      <c r="Q97" s="68">
        <v>2</v>
      </c>
      <c r="R97" s="67">
        <v>0</v>
      </c>
      <c r="S97" s="68">
        <v>0</v>
      </c>
      <c r="T97" s="117" t="s">
        <v>149</v>
      </c>
      <c r="U97" s="111">
        <f t="shared" si="8"/>
        <v>8</v>
      </c>
      <c r="V97" s="1">
        <f t="shared" si="9"/>
        <v>3</v>
      </c>
    </row>
    <row r="98" spans="1:22" ht="72.75" customHeight="1" x14ac:dyDescent="0.2">
      <c r="A98" s="103" t="s">
        <v>116</v>
      </c>
      <c r="B98" s="128" t="s">
        <v>347</v>
      </c>
      <c r="C98" s="128" t="s">
        <v>71</v>
      </c>
      <c r="D98" s="17" t="s">
        <v>2</v>
      </c>
      <c r="E98" s="70" t="s">
        <v>166</v>
      </c>
      <c r="F98" s="155">
        <v>2</v>
      </c>
      <c r="G98" s="71" t="s">
        <v>176</v>
      </c>
      <c r="H98" s="71" t="s">
        <v>209</v>
      </c>
      <c r="I98" s="155">
        <v>2</v>
      </c>
      <c r="J98" s="200"/>
      <c r="K98" s="156">
        <v>2</v>
      </c>
      <c r="L98" s="156">
        <v>2</v>
      </c>
      <c r="M98" s="156"/>
      <c r="N98" s="241" t="s">
        <v>278</v>
      </c>
      <c r="O98" s="67" t="s">
        <v>30</v>
      </c>
      <c r="P98" s="18">
        <f t="shared" si="7"/>
        <v>2</v>
      </c>
      <c r="Q98" s="68">
        <v>2</v>
      </c>
      <c r="R98" s="67">
        <v>0</v>
      </c>
      <c r="S98" s="68">
        <v>0</v>
      </c>
      <c r="T98" s="117" t="s">
        <v>149</v>
      </c>
      <c r="U98" s="111">
        <f t="shared" si="8"/>
        <v>10</v>
      </c>
      <c r="V98" s="1">
        <f t="shared" si="9"/>
        <v>4</v>
      </c>
    </row>
    <row r="99" spans="1:22" ht="71.25" customHeight="1" x14ac:dyDescent="0.2">
      <c r="A99" s="103" t="s">
        <v>116</v>
      </c>
      <c r="B99" s="128" t="s">
        <v>348</v>
      </c>
      <c r="C99" s="128" t="s">
        <v>72</v>
      </c>
      <c r="D99" s="17">
        <v>142400</v>
      </c>
      <c r="E99" s="71" t="s">
        <v>2</v>
      </c>
      <c r="F99" s="159">
        <v>1</v>
      </c>
      <c r="G99" s="71" t="s">
        <v>176</v>
      </c>
      <c r="H99" s="71" t="s">
        <v>210</v>
      </c>
      <c r="I99" s="159">
        <v>2</v>
      </c>
      <c r="J99" s="202"/>
      <c r="K99" s="160">
        <v>2</v>
      </c>
      <c r="L99" s="160">
        <v>8</v>
      </c>
      <c r="M99" s="160"/>
      <c r="N99" s="249" t="s">
        <v>280</v>
      </c>
      <c r="O99" s="67" t="s">
        <v>20</v>
      </c>
      <c r="P99" s="18">
        <f t="shared" si="7"/>
        <v>1</v>
      </c>
      <c r="Q99" s="68">
        <v>4</v>
      </c>
      <c r="R99" s="67">
        <v>2</v>
      </c>
      <c r="S99" s="68">
        <v>2</v>
      </c>
      <c r="T99" s="211" t="s">
        <v>382</v>
      </c>
      <c r="U99" s="111">
        <f t="shared" si="8"/>
        <v>14</v>
      </c>
      <c r="V99" s="1">
        <f t="shared" si="9"/>
        <v>5</v>
      </c>
    </row>
    <row r="100" spans="1:22" ht="59.25" customHeight="1" x14ac:dyDescent="0.2">
      <c r="A100" s="103" t="s">
        <v>116</v>
      </c>
      <c r="B100" s="128" t="s">
        <v>348</v>
      </c>
      <c r="C100" s="128" t="s">
        <v>73</v>
      </c>
      <c r="D100" s="17">
        <v>354840</v>
      </c>
      <c r="E100" s="71" t="s">
        <v>2</v>
      </c>
      <c r="F100" s="159">
        <v>1</v>
      </c>
      <c r="G100" s="71" t="s">
        <v>176</v>
      </c>
      <c r="H100" s="71" t="s">
        <v>210</v>
      </c>
      <c r="I100" s="159">
        <v>2</v>
      </c>
      <c r="J100" s="202"/>
      <c r="K100" s="160">
        <v>2</v>
      </c>
      <c r="L100" s="160">
        <v>6</v>
      </c>
      <c r="M100" s="160"/>
      <c r="N100" s="249" t="s">
        <v>279</v>
      </c>
      <c r="O100" s="67" t="s">
        <v>20</v>
      </c>
      <c r="P100" s="18">
        <f t="shared" si="7"/>
        <v>1</v>
      </c>
      <c r="Q100" s="68">
        <v>4</v>
      </c>
      <c r="R100" s="67">
        <v>2</v>
      </c>
      <c r="S100" s="68">
        <v>2</v>
      </c>
      <c r="T100" s="211" t="s">
        <v>171</v>
      </c>
      <c r="U100" s="111">
        <f t="shared" si="8"/>
        <v>14</v>
      </c>
      <c r="V100" s="1">
        <f t="shared" si="9"/>
        <v>5</v>
      </c>
    </row>
    <row r="101" spans="1:22" ht="60.75" customHeight="1" x14ac:dyDescent="0.2">
      <c r="A101" s="103" t="s">
        <v>116</v>
      </c>
      <c r="B101" s="128" t="s">
        <v>348</v>
      </c>
      <c r="C101" s="128" t="s">
        <v>74</v>
      </c>
      <c r="D101" s="17">
        <v>81000</v>
      </c>
      <c r="E101" s="71" t="s">
        <v>2</v>
      </c>
      <c r="F101" s="159">
        <v>1</v>
      </c>
      <c r="G101" s="71" t="s">
        <v>176</v>
      </c>
      <c r="H101" s="71" t="s">
        <v>210</v>
      </c>
      <c r="I101" s="159">
        <v>2</v>
      </c>
      <c r="J101" s="202"/>
      <c r="K101" s="160">
        <v>2</v>
      </c>
      <c r="L101" s="160">
        <v>6</v>
      </c>
      <c r="M101" s="160"/>
      <c r="N101" s="249" t="s">
        <v>279</v>
      </c>
      <c r="O101" s="67" t="s">
        <v>20</v>
      </c>
      <c r="P101" s="18">
        <f t="shared" si="7"/>
        <v>1</v>
      </c>
      <c r="Q101" s="68">
        <v>4</v>
      </c>
      <c r="R101" s="67">
        <v>2</v>
      </c>
      <c r="S101" s="68">
        <v>3</v>
      </c>
      <c r="T101" s="117" t="s">
        <v>149</v>
      </c>
      <c r="U101" s="111">
        <f t="shared" si="8"/>
        <v>15</v>
      </c>
      <c r="V101" s="1">
        <f t="shared" si="9"/>
        <v>5</v>
      </c>
    </row>
    <row r="102" spans="1:22" ht="67.5" customHeight="1" x14ac:dyDescent="0.2">
      <c r="A102" s="103" t="s">
        <v>116</v>
      </c>
      <c r="B102" s="128" t="s">
        <v>349</v>
      </c>
      <c r="C102" s="128" t="s">
        <v>367</v>
      </c>
      <c r="D102" s="17">
        <v>105050</v>
      </c>
      <c r="E102" s="71" t="s">
        <v>2</v>
      </c>
      <c r="F102" s="159">
        <v>1</v>
      </c>
      <c r="G102" s="71" t="s">
        <v>176</v>
      </c>
      <c r="H102" s="71" t="s">
        <v>210</v>
      </c>
      <c r="I102" s="159">
        <v>1</v>
      </c>
      <c r="J102" s="202"/>
      <c r="K102" s="160">
        <v>2</v>
      </c>
      <c r="L102" s="160">
        <v>3</v>
      </c>
      <c r="M102" s="160"/>
      <c r="N102" s="249" t="s">
        <v>281</v>
      </c>
      <c r="O102" s="67" t="s">
        <v>20</v>
      </c>
      <c r="P102" s="18">
        <f t="shared" si="7"/>
        <v>1</v>
      </c>
      <c r="Q102" s="68">
        <v>4</v>
      </c>
      <c r="R102" s="67">
        <v>2</v>
      </c>
      <c r="S102" s="68">
        <v>3</v>
      </c>
      <c r="T102" s="211" t="s">
        <v>171</v>
      </c>
      <c r="U102" s="111">
        <f t="shared" si="8"/>
        <v>14</v>
      </c>
      <c r="V102" s="1">
        <f t="shared" si="9"/>
        <v>5</v>
      </c>
    </row>
    <row r="103" spans="1:22" ht="57" customHeight="1" x14ac:dyDescent="0.2">
      <c r="A103" s="103" t="s">
        <v>116</v>
      </c>
      <c r="B103" s="128" t="s">
        <v>349</v>
      </c>
      <c r="C103" s="128" t="s">
        <v>283</v>
      </c>
      <c r="D103" s="17" t="s">
        <v>2</v>
      </c>
      <c r="E103" s="66" t="s">
        <v>2</v>
      </c>
      <c r="F103" s="153">
        <v>1</v>
      </c>
      <c r="G103" s="71" t="s">
        <v>176</v>
      </c>
      <c r="H103" s="71" t="s">
        <v>210</v>
      </c>
      <c r="I103" s="153">
        <v>2</v>
      </c>
      <c r="J103" s="199"/>
      <c r="K103" s="154">
        <v>2</v>
      </c>
      <c r="L103" s="154">
        <v>1</v>
      </c>
      <c r="M103" s="154"/>
      <c r="N103" s="249" t="s">
        <v>284</v>
      </c>
      <c r="O103" s="67" t="s">
        <v>30</v>
      </c>
      <c r="P103" s="18">
        <f t="shared" si="7"/>
        <v>2</v>
      </c>
      <c r="Q103" s="68">
        <v>4</v>
      </c>
      <c r="R103" s="67">
        <v>0</v>
      </c>
      <c r="S103" s="68">
        <v>0</v>
      </c>
      <c r="T103" s="211" t="s">
        <v>171</v>
      </c>
      <c r="U103" s="111">
        <f t="shared" si="8"/>
        <v>11</v>
      </c>
      <c r="V103" s="1">
        <f t="shared" si="9"/>
        <v>6</v>
      </c>
    </row>
    <row r="104" spans="1:22" ht="56.25" customHeight="1" x14ac:dyDescent="0.2">
      <c r="A104" s="103" t="s">
        <v>116</v>
      </c>
      <c r="B104" s="128" t="s">
        <v>349</v>
      </c>
      <c r="C104" s="128" t="s">
        <v>75</v>
      </c>
      <c r="D104" s="17">
        <v>1231200</v>
      </c>
      <c r="E104" s="66" t="s">
        <v>2</v>
      </c>
      <c r="F104" s="153">
        <v>1</v>
      </c>
      <c r="G104" s="71" t="s">
        <v>176</v>
      </c>
      <c r="H104" s="71" t="s">
        <v>210</v>
      </c>
      <c r="I104" s="153">
        <v>2</v>
      </c>
      <c r="J104" s="199"/>
      <c r="K104" s="154">
        <v>2</v>
      </c>
      <c r="L104" s="154">
        <v>1</v>
      </c>
      <c r="M104" s="154"/>
      <c r="N104" s="249" t="s">
        <v>282</v>
      </c>
      <c r="O104" s="67" t="s">
        <v>20</v>
      </c>
      <c r="P104" s="18">
        <f t="shared" si="7"/>
        <v>1</v>
      </c>
      <c r="Q104" s="68">
        <v>4</v>
      </c>
      <c r="R104" s="67">
        <v>2</v>
      </c>
      <c r="S104" s="68">
        <v>2</v>
      </c>
      <c r="T104" s="211" t="s">
        <v>171</v>
      </c>
      <c r="U104" s="111">
        <f t="shared" si="8"/>
        <v>14</v>
      </c>
      <c r="V104" s="1">
        <f t="shared" si="9"/>
        <v>5</v>
      </c>
    </row>
    <row r="105" spans="1:22" ht="69" customHeight="1" x14ac:dyDescent="0.2">
      <c r="A105" s="103" t="s">
        <v>116</v>
      </c>
      <c r="B105" s="128" t="s">
        <v>350</v>
      </c>
      <c r="C105" s="128" t="s">
        <v>76</v>
      </c>
      <c r="D105" s="17">
        <v>628800</v>
      </c>
      <c r="E105" s="70" t="s">
        <v>2</v>
      </c>
      <c r="F105" s="157">
        <v>1</v>
      </c>
      <c r="G105" s="71" t="s">
        <v>176</v>
      </c>
      <c r="H105" s="71" t="s">
        <v>211</v>
      </c>
      <c r="I105" s="157">
        <v>2</v>
      </c>
      <c r="J105" s="201"/>
      <c r="K105" s="158">
        <v>2</v>
      </c>
      <c r="L105" s="158">
        <v>3</v>
      </c>
      <c r="M105" s="158">
        <v>0</v>
      </c>
      <c r="N105" s="241" t="s">
        <v>285</v>
      </c>
      <c r="O105" s="67" t="s">
        <v>20</v>
      </c>
      <c r="P105" s="18">
        <f t="shared" si="7"/>
        <v>1</v>
      </c>
      <c r="Q105" s="68">
        <v>4</v>
      </c>
      <c r="R105" s="67">
        <v>2</v>
      </c>
      <c r="S105" s="68">
        <v>3</v>
      </c>
      <c r="T105" s="68" t="s">
        <v>149</v>
      </c>
      <c r="U105" s="111">
        <f t="shared" si="8"/>
        <v>15</v>
      </c>
      <c r="V105" s="1">
        <f t="shared" si="9"/>
        <v>5</v>
      </c>
    </row>
    <row r="106" spans="1:22" ht="60.75" customHeight="1" x14ac:dyDescent="0.2">
      <c r="A106" s="103" t="s">
        <v>116</v>
      </c>
      <c r="B106" s="128" t="s">
        <v>350</v>
      </c>
      <c r="C106" s="128" t="s">
        <v>77</v>
      </c>
      <c r="D106" s="17" t="s">
        <v>2</v>
      </c>
      <c r="E106" s="70" t="s">
        <v>2</v>
      </c>
      <c r="F106" s="157">
        <v>1</v>
      </c>
      <c r="G106" s="71" t="s">
        <v>176</v>
      </c>
      <c r="H106" s="71" t="s">
        <v>211</v>
      </c>
      <c r="I106" s="157">
        <v>2</v>
      </c>
      <c r="J106" s="201"/>
      <c r="K106" s="158">
        <v>2</v>
      </c>
      <c r="L106" s="158">
        <v>2</v>
      </c>
      <c r="M106" s="158"/>
      <c r="N106" s="241" t="s">
        <v>286</v>
      </c>
      <c r="O106" s="67" t="s">
        <v>20</v>
      </c>
      <c r="P106" s="18">
        <f t="shared" si="7"/>
        <v>1</v>
      </c>
      <c r="Q106" s="68">
        <v>3</v>
      </c>
      <c r="R106" s="67">
        <v>0</v>
      </c>
      <c r="S106" s="68">
        <v>0</v>
      </c>
      <c r="T106" s="68" t="s">
        <v>149</v>
      </c>
      <c r="U106" s="111">
        <f t="shared" si="8"/>
        <v>9</v>
      </c>
      <c r="V106" s="1">
        <f t="shared" si="9"/>
        <v>4</v>
      </c>
    </row>
    <row r="107" spans="1:22" ht="48.75" customHeight="1" x14ac:dyDescent="0.2">
      <c r="A107" s="103" t="s">
        <v>116</v>
      </c>
      <c r="B107" s="128" t="s">
        <v>350</v>
      </c>
      <c r="C107" s="128" t="s">
        <v>78</v>
      </c>
      <c r="D107" s="17" t="s">
        <v>2</v>
      </c>
      <c r="E107" s="70" t="s">
        <v>2</v>
      </c>
      <c r="F107" s="157">
        <v>1</v>
      </c>
      <c r="G107" s="71" t="s">
        <v>176</v>
      </c>
      <c r="H107" s="71" t="s">
        <v>211</v>
      </c>
      <c r="I107" s="157">
        <v>2</v>
      </c>
      <c r="J107" s="201"/>
      <c r="K107" s="158">
        <v>2</v>
      </c>
      <c r="L107" s="158">
        <v>2</v>
      </c>
      <c r="M107" s="158"/>
      <c r="N107" s="241" t="s">
        <v>287</v>
      </c>
      <c r="O107" s="67" t="s">
        <v>20</v>
      </c>
      <c r="P107" s="18">
        <f t="shared" si="7"/>
        <v>1</v>
      </c>
      <c r="Q107" s="68">
        <v>3</v>
      </c>
      <c r="R107" s="67">
        <v>0</v>
      </c>
      <c r="S107" s="68">
        <v>0</v>
      </c>
      <c r="T107" s="68" t="s">
        <v>149</v>
      </c>
      <c r="U107" s="111">
        <f t="shared" si="8"/>
        <v>9</v>
      </c>
      <c r="V107" s="253">
        <f t="shared" si="9"/>
        <v>4</v>
      </c>
    </row>
    <row r="108" spans="1:22" ht="77.25" customHeight="1" x14ac:dyDescent="0.2">
      <c r="A108" s="103" t="s">
        <v>116</v>
      </c>
      <c r="B108" s="128" t="s">
        <v>350</v>
      </c>
      <c r="C108" s="128" t="s">
        <v>79</v>
      </c>
      <c r="D108" s="17" t="s">
        <v>2</v>
      </c>
      <c r="E108" s="70" t="s">
        <v>2</v>
      </c>
      <c r="F108" s="157">
        <v>1</v>
      </c>
      <c r="G108" s="71" t="s">
        <v>176</v>
      </c>
      <c r="H108" s="71" t="s">
        <v>211</v>
      </c>
      <c r="I108" s="157">
        <v>2</v>
      </c>
      <c r="J108" s="201"/>
      <c r="K108" s="158">
        <v>2</v>
      </c>
      <c r="L108" s="158">
        <v>1</v>
      </c>
      <c r="M108" s="158"/>
      <c r="N108" s="241" t="s">
        <v>288</v>
      </c>
      <c r="O108" s="67" t="s">
        <v>20</v>
      </c>
      <c r="P108" s="18">
        <f t="shared" si="7"/>
        <v>1</v>
      </c>
      <c r="Q108" s="68">
        <v>2</v>
      </c>
      <c r="R108" s="67">
        <v>0</v>
      </c>
      <c r="S108" s="68">
        <v>0</v>
      </c>
      <c r="T108" s="68" t="s">
        <v>149</v>
      </c>
      <c r="U108" s="111">
        <f t="shared" si="8"/>
        <v>8</v>
      </c>
      <c r="V108" s="1">
        <f t="shared" si="9"/>
        <v>3</v>
      </c>
    </row>
    <row r="109" spans="1:22" ht="70.5" customHeight="1" x14ac:dyDescent="0.2">
      <c r="A109" s="103" t="s">
        <v>116</v>
      </c>
      <c r="B109" s="128" t="s">
        <v>350</v>
      </c>
      <c r="C109" s="128" t="s">
        <v>80</v>
      </c>
      <c r="D109" s="17" t="s">
        <v>2</v>
      </c>
      <c r="E109" s="70" t="s">
        <v>2</v>
      </c>
      <c r="F109" s="157">
        <v>1</v>
      </c>
      <c r="G109" s="71" t="s">
        <v>176</v>
      </c>
      <c r="H109" s="71" t="s">
        <v>211</v>
      </c>
      <c r="I109" s="157">
        <v>2</v>
      </c>
      <c r="J109" s="201"/>
      <c r="K109" s="158">
        <v>2</v>
      </c>
      <c r="L109" s="158">
        <v>3</v>
      </c>
      <c r="M109" s="158"/>
      <c r="N109" s="241" t="s">
        <v>292</v>
      </c>
      <c r="O109" s="67" t="s">
        <v>30</v>
      </c>
      <c r="P109" s="18">
        <f t="shared" si="7"/>
        <v>2</v>
      </c>
      <c r="Q109" s="68">
        <v>4</v>
      </c>
      <c r="R109" s="67">
        <v>0</v>
      </c>
      <c r="S109" s="68">
        <v>0</v>
      </c>
      <c r="T109" s="68" t="s">
        <v>149</v>
      </c>
      <c r="U109" s="111">
        <f t="shared" si="8"/>
        <v>11</v>
      </c>
      <c r="V109" s="1">
        <f t="shared" si="9"/>
        <v>6</v>
      </c>
    </row>
    <row r="110" spans="1:22" ht="70.5" customHeight="1" x14ac:dyDescent="0.2">
      <c r="A110" s="103" t="s">
        <v>116</v>
      </c>
      <c r="B110" s="128" t="s">
        <v>351</v>
      </c>
      <c r="C110" s="128" t="s">
        <v>81</v>
      </c>
      <c r="D110" s="17" t="s">
        <v>2</v>
      </c>
      <c r="E110" s="70" t="s">
        <v>2</v>
      </c>
      <c r="F110" s="157">
        <v>2</v>
      </c>
      <c r="G110" s="71" t="s">
        <v>176</v>
      </c>
      <c r="H110" s="71" t="s">
        <v>212</v>
      </c>
      <c r="I110" s="157">
        <v>1</v>
      </c>
      <c r="J110" s="201"/>
      <c r="K110" s="158">
        <v>2</v>
      </c>
      <c r="L110" s="158">
        <v>3</v>
      </c>
      <c r="M110" s="158"/>
      <c r="N110" s="241" t="s">
        <v>293</v>
      </c>
      <c r="O110" s="67" t="s">
        <v>30</v>
      </c>
      <c r="P110" s="18">
        <f t="shared" si="7"/>
        <v>2</v>
      </c>
      <c r="Q110" s="68">
        <v>4</v>
      </c>
      <c r="R110" s="67">
        <v>0</v>
      </c>
      <c r="S110" s="68">
        <v>0</v>
      </c>
      <c r="T110" s="68" t="s">
        <v>149</v>
      </c>
      <c r="U110" s="111">
        <f t="shared" si="8"/>
        <v>11</v>
      </c>
      <c r="V110" s="1">
        <f t="shared" si="9"/>
        <v>6</v>
      </c>
    </row>
    <row r="111" spans="1:22" ht="44.25" customHeight="1" x14ac:dyDescent="0.2">
      <c r="A111" s="103" t="s">
        <v>116</v>
      </c>
      <c r="B111" s="128" t="s">
        <v>351</v>
      </c>
      <c r="C111" s="128" t="s">
        <v>82</v>
      </c>
      <c r="D111" s="17" t="s">
        <v>2</v>
      </c>
      <c r="E111" s="70" t="s">
        <v>87</v>
      </c>
      <c r="F111" s="157">
        <v>1</v>
      </c>
      <c r="G111" s="71" t="s">
        <v>176</v>
      </c>
      <c r="H111" s="71" t="s">
        <v>212</v>
      </c>
      <c r="I111" s="157">
        <v>2</v>
      </c>
      <c r="J111" s="201"/>
      <c r="K111" s="158">
        <v>2</v>
      </c>
      <c r="L111" s="158">
        <v>3</v>
      </c>
      <c r="M111" s="158"/>
      <c r="N111" s="241" t="s">
        <v>289</v>
      </c>
      <c r="O111" s="67" t="s">
        <v>20</v>
      </c>
      <c r="P111" s="18">
        <f t="shared" si="7"/>
        <v>1</v>
      </c>
      <c r="Q111" s="68">
        <v>3</v>
      </c>
      <c r="R111" s="67">
        <v>0</v>
      </c>
      <c r="S111" s="68">
        <v>0</v>
      </c>
      <c r="T111" s="68" t="s">
        <v>149</v>
      </c>
      <c r="U111" s="111">
        <f t="shared" si="8"/>
        <v>9</v>
      </c>
      <c r="V111" s="1">
        <f t="shared" si="9"/>
        <v>4</v>
      </c>
    </row>
    <row r="112" spans="1:22" ht="83.25" customHeight="1" x14ac:dyDescent="0.2">
      <c r="A112" s="103" t="s">
        <v>116</v>
      </c>
      <c r="B112" s="128" t="s">
        <v>351</v>
      </c>
      <c r="C112" s="128" t="s">
        <v>83</v>
      </c>
      <c r="D112" s="17">
        <v>2302720</v>
      </c>
      <c r="E112" s="69" t="s">
        <v>2</v>
      </c>
      <c r="F112" s="155">
        <v>2</v>
      </c>
      <c r="G112" s="71" t="s">
        <v>176</v>
      </c>
      <c r="H112" s="71" t="s">
        <v>212</v>
      </c>
      <c r="I112" s="155">
        <v>1</v>
      </c>
      <c r="J112" s="200"/>
      <c r="K112" s="156">
        <v>2</v>
      </c>
      <c r="L112" s="156">
        <v>6</v>
      </c>
      <c r="M112" s="156"/>
      <c r="N112" s="241" t="s">
        <v>290</v>
      </c>
      <c r="O112" s="67" t="s">
        <v>20</v>
      </c>
      <c r="P112" s="18">
        <f t="shared" si="7"/>
        <v>1</v>
      </c>
      <c r="Q112" s="68">
        <v>4</v>
      </c>
      <c r="R112" s="67">
        <v>2</v>
      </c>
      <c r="S112" s="68">
        <v>2</v>
      </c>
      <c r="T112" s="68" t="s">
        <v>379</v>
      </c>
      <c r="U112" s="111">
        <f t="shared" si="8"/>
        <v>14</v>
      </c>
      <c r="V112" s="1">
        <f t="shared" si="9"/>
        <v>5</v>
      </c>
    </row>
    <row r="113" spans="1:22" ht="78" customHeight="1" x14ac:dyDescent="0.2">
      <c r="A113" s="103" t="s">
        <v>116</v>
      </c>
      <c r="B113" s="128" t="s">
        <v>351</v>
      </c>
      <c r="C113" s="128" t="s">
        <v>84</v>
      </c>
      <c r="D113" s="17">
        <v>663200</v>
      </c>
      <c r="E113" s="69" t="s">
        <v>2</v>
      </c>
      <c r="F113" s="155">
        <v>1</v>
      </c>
      <c r="G113" s="71" t="s">
        <v>176</v>
      </c>
      <c r="H113" s="71" t="s">
        <v>212</v>
      </c>
      <c r="I113" s="155">
        <v>1</v>
      </c>
      <c r="J113" s="200"/>
      <c r="K113" s="156">
        <v>2</v>
      </c>
      <c r="L113" s="156">
        <v>1</v>
      </c>
      <c r="M113" s="156"/>
      <c r="N113" s="241" t="s">
        <v>291</v>
      </c>
      <c r="O113" s="67" t="s">
        <v>20</v>
      </c>
      <c r="P113" s="18">
        <f t="shared" si="7"/>
        <v>1</v>
      </c>
      <c r="Q113" s="68">
        <v>4</v>
      </c>
      <c r="R113" s="67">
        <v>2</v>
      </c>
      <c r="S113" s="68">
        <v>3</v>
      </c>
      <c r="T113" s="49" t="s">
        <v>157</v>
      </c>
      <c r="U113" s="111">
        <f t="shared" si="8"/>
        <v>14</v>
      </c>
      <c r="V113" s="1">
        <f t="shared" si="9"/>
        <v>5</v>
      </c>
    </row>
    <row r="114" spans="1:22" ht="65.25" customHeight="1" x14ac:dyDescent="0.2">
      <c r="A114" s="103" t="s">
        <v>116</v>
      </c>
      <c r="B114" s="128" t="s">
        <v>351</v>
      </c>
      <c r="C114" s="128" t="s">
        <v>85</v>
      </c>
      <c r="D114" s="17">
        <v>292000</v>
      </c>
      <c r="E114" s="69" t="s">
        <v>2</v>
      </c>
      <c r="F114" s="155">
        <v>2</v>
      </c>
      <c r="G114" s="71" t="s">
        <v>176</v>
      </c>
      <c r="H114" s="71" t="s">
        <v>212</v>
      </c>
      <c r="I114" s="155">
        <v>1</v>
      </c>
      <c r="J114" s="200"/>
      <c r="K114" s="156">
        <v>2</v>
      </c>
      <c r="L114" s="156">
        <v>2</v>
      </c>
      <c r="M114" s="156"/>
      <c r="N114" s="241" t="s">
        <v>294</v>
      </c>
      <c r="O114" s="67" t="s">
        <v>20</v>
      </c>
      <c r="P114" s="18">
        <f t="shared" si="7"/>
        <v>1</v>
      </c>
      <c r="Q114" s="68">
        <v>3</v>
      </c>
      <c r="R114" s="67">
        <v>2</v>
      </c>
      <c r="S114" s="68">
        <v>3</v>
      </c>
      <c r="T114" s="117" t="s">
        <v>149</v>
      </c>
      <c r="U114" s="111">
        <f t="shared" si="8"/>
        <v>14</v>
      </c>
      <c r="V114" s="1">
        <f t="shared" si="9"/>
        <v>4</v>
      </c>
    </row>
    <row r="115" spans="1:22" ht="62.25" customHeight="1" x14ac:dyDescent="0.2">
      <c r="A115" s="103" t="s">
        <v>116</v>
      </c>
      <c r="B115" s="128" t="s">
        <v>351</v>
      </c>
      <c r="C115" s="128" t="s">
        <v>86</v>
      </c>
      <c r="D115" s="17">
        <f>6*30000+6*12000*25</f>
        <v>1980000</v>
      </c>
      <c r="E115" s="72" t="s">
        <v>2</v>
      </c>
      <c r="F115" s="157">
        <v>1</v>
      </c>
      <c r="G115" s="71" t="s">
        <v>176</v>
      </c>
      <c r="H115" s="71" t="s">
        <v>212</v>
      </c>
      <c r="I115" s="157">
        <v>1</v>
      </c>
      <c r="J115" s="201"/>
      <c r="K115" s="158">
        <v>2</v>
      </c>
      <c r="L115" s="158">
        <v>4</v>
      </c>
      <c r="M115" s="158"/>
      <c r="N115" s="241" t="s">
        <v>295</v>
      </c>
      <c r="O115" s="67" t="s">
        <v>30</v>
      </c>
      <c r="P115" s="18">
        <f t="shared" si="7"/>
        <v>2</v>
      </c>
      <c r="Q115" s="68">
        <v>4</v>
      </c>
      <c r="R115" s="67">
        <v>2</v>
      </c>
      <c r="S115" s="68">
        <v>2</v>
      </c>
      <c r="T115" s="117" t="s">
        <v>149</v>
      </c>
      <c r="U115" s="111">
        <f t="shared" si="8"/>
        <v>14</v>
      </c>
      <c r="V115" s="1">
        <f t="shared" si="9"/>
        <v>6</v>
      </c>
    </row>
    <row r="116" spans="1:22" ht="50.25" customHeight="1" x14ac:dyDescent="0.2">
      <c r="A116" s="103" t="s">
        <v>116</v>
      </c>
      <c r="B116" s="128" t="s">
        <v>352</v>
      </c>
      <c r="C116" s="128" t="s">
        <v>376</v>
      </c>
      <c r="D116" s="17" t="s">
        <v>2</v>
      </c>
      <c r="E116" s="70" t="s">
        <v>87</v>
      </c>
      <c r="F116" s="157">
        <v>2</v>
      </c>
      <c r="G116" s="71" t="s">
        <v>176</v>
      </c>
      <c r="H116" s="71" t="s">
        <v>213</v>
      </c>
      <c r="I116" s="157">
        <v>2</v>
      </c>
      <c r="J116" s="201"/>
      <c r="K116" s="158">
        <v>2</v>
      </c>
      <c r="L116" s="158">
        <v>4</v>
      </c>
      <c r="M116" s="158"/>
      <c r="N116" s="241" t="s">
        <v>296</v>
      </c>
      <c r="O116" s="67" t="s">
        <v>20</v>
      </c>
      <c r="P116" s="18">
        <f t="shared" si="7"/>
        <v>1</v>
      </c>
      <c r="Q116" s="68">
        <v>2</v>
      </c>
      <c r="R116" s="67">
        <v>0</v>
      </c>
      <c r="S116" s="68"/>
      <c r="T116" s="117" t="s">
        <v>149</v>
      </c>
      <c r="U116" s="111">
        <f t="shared" si="8"/>
        <v>9</v>
      </c>
      <c r="V116" s="1">
        <f t="shared" si="9"/>
        <v>3</v>
      </c>
    </row>
    <row r="117" spans="1:22" ht="53.25" customHeight="1" x14ac:dyDescent="0.2">
      <c r="A117" s="103" t="s">
        <v>116</v>
      </c>
      <c r="B117" s="128" t="s">
        <v>352</v>
      </c>
      <c r="C117" s="128" t="s">
        <v>88</v>
      </c>
      <c r="D117" s="17">
        <v>149760</v>
      </c>
      <c r="E117" s="69" t="s">
        <v>2</v>
      </c>
      <c r="F117" s="155">
        <v>1</v>
      </c>
      <c r="G117" s="71" t="s">
        <v>176</v>
      </c>
      <c r="H117" s="71" t="s">
        <v>213</v>
      </c>
      <c r="I117" s="155">
        <v>1</v>
      </c>
      <c r="J117" s="200"/>
      <c r="K117" s="156">
        <v>2</v>
      </c>
      <c r="L117" s="156">
        <v>1</v>
      </c>
      <c r="M117" s="156"/>
      <c r="N117" s="241" t="s">
        <v>288</v>
      </c>
      <c r="O117" s="67" t="s">
        <v>20</v>
      </c>
      <c r="P117" s="18">
        <f t="shared" si="7"/>
        <v>1</v>
      </c>
      <c r="Q117" s="68">
        <v>3</v>
      </c>
      <c r="R117" s="67">
        <v>2</v>
      </c>
      <c r="S117" s="68">
        <v>3</v>
      </c>
      <c r="T117" s="117" t="s">
        <v>149</v>
      </c>
      <c r="U117" s="111">
        <f t="shared" si="8"/>
        <v>13</v>
      </c>
      <c r="V117" s="1">
        <f t="shared" si="9"/>
        <v>4</v>
      </c>
    </row>
    <row r="118" spans="1:22" ht="51.75" customHeight="1" x14ac:dyDescent="0.2">
      <c r="A118" s="103" t="s">
        <v>116</v>
      </c>
      <c r="B118" s="128" t="s">
        <v>352</v>
      </c>
      <c r="C118" s="128" t="s">
        <v>89</v>
      </c>
      <c r="D118" s="17" t="s">
        <v>2</v>
      </c>
      <c r="E118" s="69" t="s">
        <v>2</v>
      </c>
      <c r="F118" s="155">
        <v>1</v>
      </c>
      <c r="G118" s="71" t="s">
        <v>176</v>
      </c>
      <c r="H118" s="71" t="s">
        <v>213</v>
      </c>
      <c r="I118" s="155">
        <v>2</v>
      </c>
      <c r="J118" s="200"/>
      <c r="K118" s="156">
        <v>1</v>
      </c>
      <c r="L118" s="156"/>
      <c r="M118" s="156"/>
      <c r="N118" s="240"/>
      <c r="O118" s="67" t="s">
        <v>20</v>
      </c>
      <c r="P118" s="18">
        <f t="shared" si="7"/>
        <v>1</v>
      </c>
      <c r="Q118" s="68">
        <v>3</v>
      </c>
      <c r="R118" s="67">
        <v>0</v>
      </c>
      <c r="S118" s="68">
        <v>0</v>
      </c>
      <c r="T118" s="117" t="s">
        <v>149</v>
      </c>
      <c r="U118" s="111">
        <f t="shared" si="8"/>
        <v>8</v>
      </c>
      <c r="V118" s="1">
        <f t="shared" si="9"/>
        <v>4</v>
      </c>
    </row>
    <row r="119" spans="1:22" ht="90" customHeight="1" x14ac:dyDescent="0.2">
      <c r="A119" s="103" t="s">
        <v>116</v>
      </c>
      <c r="B119" s="128" t="s">
        <v>352</v>
      </c>
      <c r="C119" s="128" t="s">
        <v>90</v>
      </c>
      <c r="D119" s="17" t="s">
        <v>2</v>
      </c>
      <c r="E119" s="69" t="s">
        <v>2</v>
      </c>
      <c r="F119" s="155">
        <v>1</v>
      </c>
      <c r="G119" s="71" t="s">
        <v>176</v>
      </c>
      <c r="H119" s="71" t="s">
        <v>213</v>
      </c>
      <c r="I119" s="155">
        <v>2</v>
      </c>
      <c r="J119" s="200"/>
      <c r="K119" s="156">
        <v>1</v>
      </c>
      <c r="L119" s="156"/>
      <c r="M119" s="156"/>
      <c r="N119" s="240"/>
      <c r="O119" s="67" t="s">
        <v>20</v>
      </c>
      <c r="P119" s="18">
        <f t="shared" si="7"/>
        <v>1</v>
      </c>
      <c r="Q119" s="68">
        <v>3</v>
      </c>
      <c r="R119" s="67">
        <v>0</v>
      </c>
      <c r="S119" s="68">
        <v>0</v>
      </c>
      <c r="T119" s="117" t="s">
        <v>149</v>
      </c>
      <c r="U119" s="111">
        <f t="shared" si="8"/>
        <v>8</v>
      </c>
      <c r="V119" s="1">
        <f t="shared" si="9"/>
        <v>4</v>
      </c>
    </row>
    <row r="120" spans="1:22" ht="54" customHeight="1" x14ac:dyDescent="0.2">
      <c r="A120" s="103" t="s">
        <v>116</v>
      </c>
      <c r="B120" s="128" t="s">
        <v>352</v>
      </c>
      <c r="C120" s="128" t="s">
        <v>368</v>
      </c>
      <c r="D120" s="17" t="s">
        <v>2</v>
      </c>
      <c r="E120" s="69" t="s">
        <v>2</v>
      </c>
      <c r="F120" s="155">
        <v>1</v>
      </c>
      <c r="G120" s="71" t="s">
        <v>176</v>
      </c>
      <c r="H120" s="71" t="s">
        <v>213</v>
      </c>
      <c r="I120" s="155">
        <v>1</v>
      </c>
      <c r="J120" s="200"/>
      <c r="K120" s="156">
        <v>2</v>
      </c>
      <c r="L120" s="156">
        <v>1</v>
      </c>
      <c r="M120" s="156"/>
      <c r="N120" s="241" t="s">
        <v>269</v>
      </c>
      <c r="O120" s="67" t="s">
        <v>30</v>
      </c>
      <c r="P120" s="18">
        <f t="shared" si="7"/>
        <v>2</v>
      </c>
      <c r="Q120" s="68">
        <v>3</v>
      </c>
      <c r="R120" s="67">
        <v>0</v>
      </c>
      <c r="S120" s="68">
        <v>0</v>
      </c>
      <c r="T120" s="117" t="s">
        <v>149</v>
      </c>
      <c r="U120" s="111">
        <f t="shared" si="8"/>
        <v>9</v>
      </c>
      <c r="V120" s="1">
        <f t="shared" si="9"/>
        <v>5</v>
      </c>
    </row>
    <row r="121" spans="1:22" x14ac:dyDescent="0.2">
      <c r="A121" s="104" t="s">
        <v>117</v>
      </c>
      <c r="B121" s="11"/>
      <c r="C121" s="129"/>
      <c r="D121" s="6"/>
      <c r="E121" s="74"/>
      <c r="F121" s="161"/>
      <c r="G121" s="203"/>
      <c r="H121" s="203"/>
      <c r="I121" s="161"/>
      <c r="J121" s="203"/>
      <c r="K121" s="162"/>
      <c r="L121" s="162"/>
      <c r="M121" s="162"/>
      <c r="N121" s="244"/>
      <c r="O121" s="73"/>
      <c r="P121" s="184"/>
      <c r="Q121" s="185"/>
      <c r="R121" s="186"/>
      <c r="S121" s="185"/>
      <c r="T121" s="120"/>
      <c r="U121" s="120"/>
      <c r="V121" s="120"/>
    </row>
    <row r="122" spans="1:22" ht="63" customHeight="1" x14ac:dyDescent="0.2">
      <c r="A122" s="105" t="s">
        <v>117</v>
      </c>
      <c r="B122" s="130" t="s">
        <v>353</v>
      </c>
      <c r="C122" s="130" t="s">
        <v>370</v>
      </c>
      <c r="D122" s="15">
        <v>168000</v>
      </c>
      <c r="E122" s="75" t="s">
        <v>2</v>
      </c>
      <c r="F122" s="163">
        <v>2</v>
      </c>
      <c r="G122" s="75" t="s">
        <v>176</v>
      </c>
      <c r="H122" s="75" t="s">
        <v>196</v>
      </c>
      <c r="I122" s="163">
        <v>1</v>
      </c>
      <c r="J122" s="204"/>
      <c r="K122" s="164">
        <v>2</v>
      </c>
      <c r="L122" s="164">
        <v>4</v>
      </c>
      <c r="M122" s="164"/>
      <c r="N122" s="241" t="s">
        <v>297</v>
      </c>
      <c r="O122" s="80" t="s">
        <v>20</v>
      </c>
      <c r="P122" s="16">
        <f t="shared" ref="P122:P147" si="10">IF(O122="Contínua",2,1)</f>
        <v>1</v>
      </c>
      <c r="Q122" s="81">
        <v>3</v>
      </c>
      <c r="R122" s="80">
        <v>2</v>
      </c>
      <c r="S122" s="81">
        <v>2</v>
      </c>
      <c r="T122" s="117" t="s">
        <v>149</v>
      </c>
      <c r="U122" s="111">
        <f t="shared" ref="U122:U147" si="11">S122+R122+Q122+P122+K122+I122+F122</f>
        <v>13</v>
      </c>
      <c r="V122" s="253">
        <f t="shared" ref="V122:V147" si="12">SUM(P122:Q122)</f>
        <v>4</v>
      </c>
    </row>
    <row r="123" spans="1:22" ht="63.75" customHeight="1" x14ac:dyDescent="0.2">
      <c r="A123" s="105" t="s">
        <v>117</v>
      </c>
      <c r="B123" s="130" t="s">
        <v>353</v>
      </c>
      <c r="C123" s="130" t="s">
        <v>92</v>
      </c>
      <c r="D123" s="15" t="s">
        <v>2</v>
      </c>
      <c r="E123" s="75" t="s">
        <v>2</v>
      </c>
      <c r="F123" s="163">
        <v>1</v>
      </c>
      <c r="G123" s="75" t="s">
        <v>176</v>
      </c>
      <c r="H123" s="75" t="s">
        <v>196</v>
      </c>
      <c r="I123" s="163">
        <v>1</v>
      </c>
      <c r="J123" s="204"/>
      <c r="K123" s="164">
        <v>2</v>
      </c>
      <c r="L123" s="164">
        <v>3</v>
      </c>
      <c r="M123" s="164"/>
      <c r="N123" s="241" t="s">
        <v>298</v>
      </c>
      <c r="O123" s="80" t="s">
        <v>20</v>
      </c>
      <c r="P123" s="16">
        <f t="shared" si="10"/>
        <v>1</v>
      </c>
      <c r="Q123" s="81">
        <v>2</v>
      </c>
      <c r="R123" s="80">
        <v>0</v>
      </c>
      <c r="S123" s="81">
        <v>0</v>
      </c>
      <c r="T123" s="117" t="s">
        <v>149</v>
      </c>
      <c r="U123" s="111">
        <f t="shared" si="11"/>
        <v>7</v>
      </c>
      <c r="V123" s="1">
        <f t="shared" si="12"/>
        <v>3</v>
      </c>
    </row>
    <row r="124" spans="1:22" ht="59.25" customHeight="1" x14ac:dyDescent="0.2">
      <c r="A124" s="105" t="s">
        <v>117</v>
      </c>
      <c r="B124" s="130" t="s">
        <v>353</v>
      </c>
      <c r="C124" s="130" t="s">
        <v>93</v>
      </c>
      <c r="D124" s="15" t="s">
        <v>2</v>
      </c>
      <c r="E124" s="75" t="s">
        <v>166</v>
      </c>
      <c r="F124" s="163">
        <v>1</v>
      </c>
      <c r="G124" s="75" t="s">
        <v>176</v>
      </c>
      <c r="H124" s="75" t="s">
        <v>196</v>
      </c>
      <c r="I124" s="163">
        <v>1</v>
      </c>
      <c r="J124" s="204"/>
      <c r="K124" s="164">
        <v>1</v>
      </c>
      <c r="L124" s="164"/>
      <c r="M124" s="164"/>
      <c r="N124" s="241"/>
      <c r="O124" s="80" t="s">
        <v>20</v>
      </c>
      <c r="P124" s="16">
        <f t="shared" si="10"/>
        <v>1</v>
      </c>
      <c r="Q124" s="81">
        <v>2</v>
      </c>
      <c r="R124" s="80">
        <v>0</v>
      </c>
      <c r="S124" s="81">
        <v>0</v>
      </c>
      <c r="T124" s="117" t="s">
        <v>149</v>
      </c>
      <c r="U124" s="111">
        <f t="shared" si="11"/>
        <v>6</v>
      </c>
      <c r="V124" s="1">
        <f t="shared" si="12"/>
        <v>3</v>
      </c>
    </row>
    <row r="125" spans="1:22" ht="41.25" customHeight="1" x14ac:dyDescent="0.2">
      <c r="A125" s="105" t="s">
        <v>117</v>
      </c>
      <c r="B125" s="130" t="s">
        <v>353</v>
      </c>
      <c r="C125" s="130" t="s">
        <v>94</v>
      </c>
      <c r="D125" s="15" t="s">
        <v>2</v>
      </c>
      <c r="E125" s="77" t="s">
        <v>2</v>
      </c>
      <c r="F125" s="165">
        <v>1</v>
      </c>
      <c r="G125" s="75" t="s">
        <v>176</v>
      </c>
      <c r="H125" s="75" t="s">
        <v>196</v>
      </c>
      <c r="I125" s="165">
        <v>2</v>
      </c>
      <c r="J125" s="205"/>
      <c r="K125" s="166">
        <v>1</v>
      </c>
      <c r="L125" s="166"/>
      <c r="M125" s="166"/>
      <c r="N125" s="240"/>
      <c r="O125" s="80" t="s">
        <v>30</v>
      </c>
      <c r="P125" s="16">
        <f t="shared" si="10"/>
        <v>2</v>
      </c>
      <c r="Q125" s="81">
        <v>3</v>
      </c>
      <c r="R125" s="80">
        <v>0</v>
      </c>
      <c r="S125" s="81">
        <v>0</v>
      </c>
      <c r="T125" s="117" t="s">
        <v>149</v>
      </c>
      <c r="U125" s="111">
        <f t="shared" si="11"/>
        <v>9</v>
      </c>
      <c r="V125" s="1">
        <f t="shared" si="12"/>
        <v>5</v>
      </c>
    </row>
    <row r="126" spans="1:22" ht="46.5" customHeight="1" x14ac:dyDescent="0.2">
      <c r="A126" s="105" t="s">
        <v>117</v>
      </c>
      <c r="B126" s="130" t="s">
        <v>353</v>
      </c>
      <c r="C126" s="130" t="s">
        <v>95</v>
      </c>
      <c r="D126" s="15" t="s">
        <v>2</v>
      </c>
      <c r="E126" s="77" t="s">
        <v>2</v>
      </c>
      <c r="F126" s="165">
        <v>1</v>
      </c>
      <c r="G126" s="75" t="s">
        <v>176</v>
      </c>
      <c r="H126" s="75" t="s">
        <v>196</v>
      </c>
      <c r="I126" s="165">
        <v>1</v>
      </c>
      <c r="J126" s="205"/>
      <c r="K126" s="166">
        <v>2</v>
      </c>
      <c r="L126" s="166">
        <v>1</v>
      </c>
      <c r="M126" s="166"/>
      <c r="N126" s="241" t="s">
        <v>235</v>
      </c>
      <c r="O126" s="80" t="s">
        <v>30</v>
      </c>
      <c r="P126" s="16">
        <f t="shared" si="10"/>
        <v>2</v>
      </c>
      <c r="Q126" s="81">
        <v>3</v>
      </c>
      <c r="R126" s="80">
        <v>0</v>
      </c>
      <c r="S126" s="81">
        <v>0</v>
      </c>
      <c r="T126" s="117" t="s">
        <v>149</v>
      </c>
      <c r="U126" s="111">
        <f t="shared" si="11"/>
        <v>9</v>
      </c>
      <c r="V126" s="1">
        <f t="shared" si="12"/>
        <v>5</v>
      </c>
    </row>
    <row r="127" spans="1:22" ht="47.25" customHeight="1" x14ac:dyDescent="0.2">
      <c r="A127" s="105" t="s">
        <v>117</v>
      </c>
      <c r="B127" s="130" t="s">
        <v>354</v>
      </c>
      <c r="C127" s="130" t="s">
        <v>96</v>
      </c>
      <c r="D127" s="15"/>
      <c r="E127" s="78" t="s">
        <v>97</v>
      </c>
      <c r="F127" s="163">
        <v>1</v>
      </c>
      <c r="G127" s="75" t="s">
        <v>176</v>
      </c>
      <c r="H127" s="75" t="s">
        <v>197</v>
      </c>
      <c r="I127" s="163">
        <v>2</v>
      </c>
      <c r="J127" s="204"/>
      <c r="K127" s="164">
        <v>2</v>
      </c>
      <c r="L127" s="164">
        <v>1</v>
      </c>
      <c r="M127" s="164"/>
      <c r="N127" s="241" t="s">
        <v>299</v>
      </c>
      <c r="O127" s="76" t="s">
        <v>30</v>
      </c>
      <c r="P127" s="16">
        <f t="shared" si="10"/>
        <v>2</v>
      </c>
      <c r="Q127" s="81">
        <v>4</v>
      </c>
      <c r="R127" s="80">
        <v>0</v>
      </c>
      <c r="S127" s="81">
        <v>0</v>
      </c>
      <c r="T127" s="117" t="s">
        <v>149</v>
      </c>
      <c r="U127" s="111">
        <f t="shared" si="11"/>
        <v>11</v>
      </c>
      <c r="V127" s="1">
        <f t="shared" si="12"/>
        <v>6</v>
      </c>
    </row>
    <row r="128" spans="1:22" ht="90.75" customHeight="1" x14ac:dyDescent="0.2">
      <c r="A128" s="105" t="s">
        <v>117</v>
      </c>
      <c r="B128" s="130" t="s">
        <v>354</v>
      </c>
      <c r="C128" s="130" t="s">
        <v>98</v>
      </c>
      <c r="D128" s="15"/>
      <c r="E128" s="77" t="s">
        <v>2</v>
      </c>
      <c r="F128" s="165">
        <v>1</v>
      </c>
      <c r="G128" s="75" t="s">
        <v>176</v>
      </c>
      <c r="H128" s="75" t="s">
        <v>197</v>
      </c>
      <c r="I128" s="165">
        <v>2</v>
      </c>
      <c r="J128" s="205"/>
      <c r="K128" s="166">
        <v>1</v>
      </c>
      <c r="L128" s="166"/>
      <c r="M128" s="166"/>
      <c r="N128" s="240"/>
      <c r="O128" s="76" t="s">
        <v>30</v>
      </c>
      <c r="P128" s="16">
        <f t="shared" si="10"/>
        <v>2</v>
      </c>
      <c r="Q128" s="81">
        <v>1</v>
      </c>
      <c r="R128" s="80">
        <v>0</v>
      </c>
      <c r="S128" s="81">
        <v>0</v>
      </c>
      <c r="T128" s="117" t="s">
        <v>149</v>
      </c>
      <c r="U128" s="111">
        <f t="shared" si="11"/>
        <v>7</v>
      </c>
      <c r="V128" s="1">
        <f t="shared" si="12"/>
        <v>3</v>
      </c>
    </row>
    <row r="129" spans="1:22" ht="78.75" customHeight="1" x14ac:dyDescent="0.2">
      <c r="A129" s="105" t="s">
        <v>117</v>
      </c>
      <c r="B129" s="130" t="s">
        <v>355</v>
      </c>
      <c r="C129" s="130" t="s">
        <v>174</v>
      </c>
      <c r="D129" s="15"/>
      <c r="E129" s="77" t="s">
        <v>2</v>
      </c>
      <c r="F129" s="165">
        <v>1</v>
      </c>
      <c r="G129" s="75" t="s">
        <v>176</v>
      </c>
      <c r="H129" s="75" t="s">
        <v>198</v>
      </c>
      <c r="I129" s="165">
        <v>1</v>
      </c>
      <c r="J129" s="205"/>
      <c r="K129" s="166">
        <v>1</v>
      </c>
      <c r="L129" s="166"/>
      <c r="M129" s="166"/>
      <c r="N129" s="240"/>
      <c r="O129" s="76" t="s">
        <v>30</v>
      </c>
      <c r="P129" s="16">
        <f t="shared" si="10"/>
        <v>2</v>
      </c>
      <c r="Q129" s="81">
        <v>1</v>
      </c>
      <c r="R129" s="80">
        <v>0</v>
      </c>
      <c r="S129" s="81">
        <v>0</v>
      </c>
      <c r="T129" s="117" t="s">
        <v>149</v>
      </c>
      <c r="U129" s="111">
        <f t="shared" si="11"/>
        <v>6</v>
      </c>
      <c r="V129" s="253">
        <f t="shared" si="12"/>
        <v>3</v>
      </c>
    </row>
    <row r="130" spans="1:22" ht="74.25" customHeight="1" x14ac:dyDescent="0.2">
      <c r="A130" s="105" t="s">
        <v>117</v>
      </c>
      <c r="B130" s="130" t="s">
        <v>355</v>
      </c>
      <c r="C130" s="130" t="s">
        <v>99</v>
      </c>
      <c r="D130" s="15"/>
      <c r="E130" s="77" t="s">
        <v>2</v>
      </c>
      <c r="F130" s="165">
        <v>1</v>
      </c>
      <c r="G130" s="75" t="s">
        <v>176</v>
      </c>
      <c r="H130" s="75" t="s">
        <v>198</v>
      </c>
      <c r="I130" s="165">
        <v>2</v>
      </c>
      <c r="J130" s="205"/>
      <c r="K130" s="166">
        <v>2</v>
      </c>
      <c r="L130" s="166">
        <v>4</v>
      </c>
      <c r="M130" s="166"/>
      <c r="N130" s="241" t="s">
        <v>300</v>
      </c>
      <c r="O130" s="76" t="s">
        <v>30</v>
      </c>
      <c r="P130" s="16">
        <f t="shared" si="10"/>
        <v>2</v>
      </c>
      <c r="Q130" s="81">
        <v>2</v>
      </c>
      <c r="R130" s="80">
        <v>0</v>
      </c>
      <c r="S130" s="81">
        <v>0</v>
      </c>
      <c r="T130" s="117" t="s">
        <v>149</v>
      </c>
      <c r="U130" s="111">
        <f t="shared" si="11"/>
        <v>9</v>
      </c>
      <c r="V130" s="1">
        <f t="shared" si="12"/>
        <v>4</v>
      </c>
    </row>
    <row r="131" spans="1:22" ht="64.5" customHeight="1" x14ac:dyDescent="0.2">
      <c r="A131" s="105" t="s">
        <v>117</v>
      </c>
      <c r="B131" s="130" t="s">
        <v>355</v>
      </c>
      <c r="C131" s="130" t="s">
        <v>100</v>
      </c>
      <c r="D131" s="15"/>
      <c r="E131" s="77" t="s">
        <v>2</v>
      </c>
      <c r="F131" s="165">
        <v>1</v>
      </c>
      <c r="G131" s="75" t="s">
        <v>176</v>
      </c>
      <c r="H131" s="75" t="s">
        <v>198</v>
      </c>
      <c r="I131" s="165">
        <v>2</v>
      </c>
      <c r="J131" s="205"/>
      <c r="K131" s="166">
        <v>2</v>
      </c>
      <c r="L131" s="166">
        <v>3</v>
      </c>
      <c r="M131" s="166"/>
      <c r="N131" s="241" t="s">
        <v>301</v>
      </c>
      <c r="O131" s="76" t="s">
        <v>30</v>
      </c>
      <c r="P131" s="16">
        <f t="shared" si="10"/>
        <v>2</v>
      </c>
      <c r="Q131" s="81">
        <v>3</v>
      </c>
      <c r="R131" s="80">
        <v>0</v>
      </c>
      <c r="S131" s="81">
        <v>0</v>
      </c>
      <c r="T131" s="117" t="s">
        <v>149</v>
      </c>
      <c r="U131" s="111">
        <f t="shared" si="11"/>
        <v>10</v>
      </c>
      <c r="V131" s="1">
        <f t="shared" si="12"/>
        <v>5</v>
      </c>
    </row>
    <row r="132" spans="1:22" ht="75.75" customHeight="1" x14ac:dyDescent="0.2">
      <c r="A132" s="105" t="s">
        <v>117</v>
      </c>
      <c r="B132" s="130" t="s">
        <v>355</v>
      </c>
      <c r="C132" s="130" t="s">
        <v>101</v>
      </c>
      <c r="D132" s="15"/>
      <c r="E132" s="77" t="s">
        <v>2</v>
      </c>
      <c r="F132" s="165">
        <v>1</v>
      </c>
      <c r="G132" s="75" t="s">
        <v>176</v>
      </c>
      <c r="H132" s="75" t="s">
        <v>198</v>
      </c>
      <c r="I132" s="165">
        <v>1</v>
      </c>
      <c r="J132" s="205"/>
      <c r="K132" s="166">
        <v>1</v>
      </c>
      <c r="L132" s="166"/>
      <c r="M132" s="166"/>
      <c r="N132" s="240"/>
      <c r="O132" s="76" t="s">
        <v>30</v>
      </c>
      <c r="P132" s="16">
        <f t="shared" si="10"/>
        <v>2</v>
      </c>
      <c r="Q132" s="81">
        <v>2</v>
      </c>
      <c r="R132" s="80">
        <v>0</v>
      </c>
      <c r="S132" s="81">
        <v>0</v>
      </c>
      <c r="T132" s="117" t="s">
        <v>149</v>
      </c>
      <c r="U132" s="111">
        <f t="shared" si="11"/>
        <v>7</v>
      </c>
      <c r="V132" s="1">
        <f t="shared" si="12"/>
        <v>4</v>
      </c>
    </row>
    <row r="133" spans="1:22" ht="78.75" customHeight="1" x14ac:dyDescent="0.2">
      <c r="A133" s="105" t="s">
        <v>117</v>
      </c>
      <c r="B133" s="130" t="s">
        <v>355</v>
      </c>
      <c r="C133" s="130" t="s">
        <v>199</v>
      </c>
      <c r="D133" s="15"/>
      <c r="E133" s="77" t="s">
        <v>2</v>
      </c>
      <c r="F133" s="165">
        <v>1</v>
      </c>
      <c r="G133" s="75" t="s">
        <v>176</v>
      </c>
      <c r="H133" s="75" t="s">
        <v>198</v>
      </c>
      <c r="I133" s="165">
        <v>1</v>
      </c>
      <c r="J133" s="205"/>
      <c r="K133" s="166">
        <v>2</v>
      </c>
      <c r="L133" s="166">
        <v>3</v>
      </c>
      <c r="M133" s="166"/>
      <c r="N133" s="241" t="s">
        <v>302</v>
      </c>
      <c r="O133" s="76" t="s">
        <v>30</v>
      </c>
      <c r="P133" s="16">
        <f t="shared" si="10"/>
        <v>2</v>
      </c>
      <c r="Q133" s="81">
        <v>3</v>
      </c>
      <c r="R133" s="80">
        <v>0</v>
      </c>
      <c r="S133" s="81">
        <v>0</v>
      </c>
      <c r="T133" s="117" t="s">
        <v>149</v>
      </c>
      <c r="U133" s="111">
        <f t="shared" si="11"/>
        <v>9</v>
      </c>
      <c r="V133" s="1">
        <f t="shared" si="12"/>
        <v>5</v>
      </c>
    </row>
    <row r="134" spans="1:22" ht="49.5" customHeight="1" x14ac:dyDescent="0.2">
      <c r="A134" s="105" t="s">
        <v>117</v>
      </c>
      <c r="B134" s="130" t="s">
        <v>355</v>
      </c>
      <c r="C134" s="130" t="s">
        <v>200</v>
      </c>
      <c r="D134" s="15"/>
      <c r="E134" s="77" t="s">
        <v>2</v>
      </c>
      <c r="F134" s="165">
        <v>1</v>
      </c>
      <c r="G134" s="75" t="s">
        <v>176</v>
      </c>
      <c r="H134" s="75" t="s">
        <v>198</v>
      </c>
      <c r="I134" s="165">
        <v>2</v>
      </c>
      <c r="J134" s="205"/>
      <c r="K134" s="166">
        <v>1</v>
      </c>
      <c r="L134" s="166"/>
      <c r="M134" s="166"/>
      <c r="N134" s="240"/>
      <c r="O134" s="76" t="s">
        <v>30</v>
      </c>
      <c r="P134" s="16">
        <f t="shared" si="10"/>
        <v>2</v>
      </c>
      <c r="Q134" s="81">
        <v>3</v>
      </c>
      <c r="R134" s="80">
        <v>0</v>
      </c>
      <c r="S134" s="81">
        <v>0</v>
      </c>
      <c r="T134" s="117" t="s">
        <v>149</v>
      </c>
      <c r="U134" s="111">
        <f t="shared" si="11"/>
        <v>9</v>
      </c>
      <c r="V134" s="1">
        <f t="shared" si="12"/>
        <v>5</v>
      </c>
    </row>
    <row r="135" spans="1:22" ht="55.5" customHeight="1" x14ac:dyDescent="0.2">
      <c r="A135" s="105" t="s">
        <v>117</v>
      </c>
      <c r="B135" s="130" t="s">
        <v>356</v>
      </c>
      <c r="C135" s="130" t="s">
        <v>102</v>
      </c>
      <c r="D135" s="15"/>
      <c r="E135" s="77" t="s">
        <v>2</v>
      </c>
      <c r="F135" s="165">
        <v>1</v>
      </c>
      <c r="G135" s="75" t="s">
        <v>176</v>
      </c>
      <c r="H135" s="75" t="s">
        <v>201</v>
      </c>
      <c r="I135" s="165">
        <v>1</v>
      </c>
      <c r="J135" s="205"/>
      <c r="K135" s="166">
        <v>2</v>
      </c>
      <c r="L135" s="166">
        <v>1</v>
      </c>
      <c r="M135" s="166"/>
      <c r="N135" s="241" t="s">
        <v>303</v>
      </c>
      <c r="O135" s="76" t="s">
        <v>30</v>
      </c>
      <c r="P135" s="16">
        <f t="shared" si="10"/>
        <v>2</v>
      </c>
      <c r="Q135" s="81">
        <v>3</v>
      </c>
      <c r="R135" s="80">
        <v>0</v>
      </c>
      <c r="S135" s="81">
        <v>0</v>
      </c>
      <c r="T135" s="117" t="s">
        <v>149</v>
      </c>
      <c r="U135" s="111">
        <f t="shared" si="11"/>
        <v>9</v>
      </c>
      <c r="V135" s="1">
        <f t="shared" si="12"/>
        <v>5</v>
      </c>
    </row>
    <row r="136" spans="1:22" ht="67.5" customHeight="1" x14ac:dyDescent="0.2">
      <c r="A136" s="105" t="s">
        <v>117</v>
      </c>
      <c r="B136" s="130" t="s">
        <v>357</v>
      </c>
      <c r="C136" s="130" t="s">
        <v>103</v>
      </c>
      <c r="D136" s="15" t="s">
        <v>2</v>
      </c>
      <c r="E136" s="79" t="s">
        <v>2</v>
      </c>
      <c r="F136" s="167">
        <v>1</v>
      </c>
      <c r="G136" s="75" t="s">
        <v>176</v>
      </c>
      <c r="H136" s="75" t="s">
        <v>202</v>
      </c>
      <c r="I136" s="167">
        <v>1</v>
      </c>
      <c r="J136" s="206"/>
      <c r="K136" s="168">
        <v>2</v>
      </c>
      <c r="L136" s="168">
        <v>2</v>
      </c>
      <c r="M136" s="168"/>
      <c r="N136" s="250" t="s">
        <v>304</v>
      </c>
      <c r="O136" s="80" t="s">
        <v>30</v>
      </c>
      <c r="P136" s="16">
        <f t="shared" si="10"/>
        <v>2</v>
      </c>
      <c r="Q136" s="81">
        <v>4</v>
      </c>
      <c r="R136" s="80">
        <v>0</v>
      </c>
      <c r="S136" s="81">
        <v>0</v>
      </c>
      <c r="T136" s="117" t="s">
        <v>149</v>
      </c>
      <c r="U136" s="111">
        <f t="shared" si="11"/>
        <v>10</v>
      </c>
      <c r="V136" s="1">
        <f t="shared" si="12"/>
        <v>6</v>
      </c>
    </row>
    <row r="137" spans="1:22" ht="92.25" customHeight="1" x14ac:dyDescent="0.2">
      <c r="A137" s="105" t="s">
        <v>117</v>
      </c>
      <c r="B137" s="130" t="s">
        <v>357</v>
      </c>
      <c r="C137" s="130" t="s">
        <v>104</v>
      </c>
      <c r="D137" s="15">
        <v>340560</v>
      </c>
      <c r="E137" s="75" t="s">
        <v>2</v>
      </c>
      <c r="F137" s="163">
        <v>2</v>
      </c>
      <c r="G137" s="75" t="s">
        <v>176</v>
      </c>
      <c r="H137" s="75" t="s">
        <v>202</v>
      </c>
      <c r="I137" s="163">
        <v>2</v>
      </c>
      <c r="J137" s="204"/>
      <c r="K137" s="164">
        <v>2</v>
      </c>
      <c r="L137" s="164">
        <v>4</v>
      </c>
      <c r="M137" s="164"/>
      <c r="N137" s="241" t="s">
        <v>305</v>
      </c>
      <c r="O137" s="80" t="s">
        <v>20</v>
      </c>
      <c r="P137" s="16">
        <f t="shared" si="10"/>
        <v>1</v>
      </c>
      <c r="Q137" s="81">
        <v>4</v>
      </c>
      <c r="R137" s="80">
        <v>2</v>
      </c>
      <c r="S137" s="81">
        <v>2</v>
      </c>
      <c r="T137" s="117" t="s">
        <v>149</v>
      </c>
      <c r="U137" s="111">
        <f t="shared" si="11"/>
        <v>15</v>
      </c>
      <c r="V137" s="1">
        <f t="shared" si="12"/>
        <v>5</v>
      </c>
    </row>
    <row r="138" spans="1:22" ht="69.75" customHeight="1" x14ac:dyDescent="0.2">
      <c r="A138" s="105" t="s">
        <v>117</v>
      </c>
      <c r="B138" s="130" t="s">
        <v>357</v>
      </c>
      <c r="C138" s="130" t="s">
        <v>145</v>
      </c>
      <c r="D138" s="15">
        <v>170280</v>
      </c>
      <c r="E138" s="81" t="s">
        <v>2</v>
      </c>
      <c r="F138" s="165">
        <v>1</v>
      </c>
      <c r="G138" s="75" t="s">
        <v>176</v>
      </c>
      <c r="H138" s="75" t="s">
        <v>202</v>
      </c>
      <c r="I138" s="165">
        <v>1</v>
      </c>
      <c r="J138" s="205"/>
      <c r="K138" s="166">
        <v>2</v>
      </c>
      <c r="L138" s="166">
        <v>6</v>
      </c>
      <c r="M138" s="166"/>
      <c r="N138" s="241" t="s">
        <v>306</v>
      </c>
      <c r="O138" s="80" t="s">
        <v>20</v>
      </c>
      <c r="P138" s="16">
        <f t="shared" si="10"/>
        <v>1</v>
      </c>
      <c r="Q138" s="81">
        <v>3</v>
      </c>
      <c r="R138" s="80">
        <v>2</v>
      </c>
      <c r="S138" s="81">
        <v>2</v>
      </c>
      <c r="T138" s="117" t="s">
        <v>149</v>
      </c>
      <c r="U138" s="111">
        <f t="shared" si="11"/>
        <v>12</v>
      </c>
      <c r="V138" s="1">
        <f t="shared" si="12"/>
        <v>4</v>
      </c>
    </row>
    <row r="139" spans="1:22" ht="61.5" customHeight="1" x14ac:dyDescent="0.2">
      <c r="A139" s="105" t="s">
        <v>117</v>
      </c>
      <c r="B139" s="130" t="s">
        <v>357</v>
      </c>
      <c r="C139" s="130" t="s">
        <v>331</v>
      </c>
      <c r="D139" s="15">
        <v>431760</v>
      </c>
      <c r="E139" s="81" t="s">
        <v>2</v>
      </c>
      <c r="F139" s="165">
        <v>1</v>
      </c>
      <c r="G139" s="75" t="s">
        <v>176</v>
      </c>
      <c r="H139" s="75" t="s">
        <v>202</v>
      </c>
      <c r="I139" s="165">
        <v>1</v>
      </c>
      <c r="J139" s="205"/>
      <c r="K139" s="166">
        <v>2</v>
      </c>
      <c r="L139" s="166">
        <v>5</v>
      </c>
      <c r="M139" s="166"/>
      <c r="N139" s="241" t="s">
        <v>307</v>
      </c>
      <c r="O139" s="80" t="s">
        <v>20</v>
      </c>
      <c r="P139" s="16">
        <f t="shared" si="10"/>
        <v>1</v>
      </c>
      <c r="Q139" s="81">
        <v>4</v>
      </c>
      <c r="R139" s="80">
        <v>2</v>
      </c>
      <c r="S139" s="81">
        <v>2</v>
      </c>
      <c r="T139" s="117" t="s">
        <v>149</v>
      </c>
      <c r="U139" s="111">
        <f t="shared" si="11"/>
        <v>13</v>
      </c>
      <c r="V139" s="1">
        <f t="shared" si="12"/>
        <v>5</v>
      </c>
    </row>
    <row r="140" spans="1:22" ht="60" customHeight="1" x14ac:dyDescent="0.2">
      <c r="A140" s="105" t="s">
        <v>117</v>
      </c>
      <c r="B140" s="130" t="s">
        <v>357</v>
      </c>
      <c r="C140" s="130" t="s">
        <v>369</v>
      </c>
      <c r="D140" s="15"/>
      <c r="E140" s="81" t="s">
        <v>2</v>
      </c>
      <c r="F140" s="165">
        <v>2</v>
      </c>
      <c r="G140" s="75" t="s">
        <v>176</v>
      </c>
      <c r="H140" s="75" t="s">
        <v>202</v>
      </c>
      <c r="I140" s="165">
        <v>2</v>
      </c>
      <c r="J140" s="205"/>
      <c r="K140" s="166">
        <v>2</v>
      </c>
      <c r="L140" s="166">
        <v>4</v>
      </c>
      <c r="M140" s="166"/>
      <c r="N140" s="241" t="s">
        <v>308</v>
      </c>
      <c r="O140" s="80" t="s">
        <v>30</v>
      </c>
      <c r="P140" s="16">
        <f t="shared" si="10"/>
        <v>2</v>
      </c>
      <c r="Q140" s="81">
        <v>3</v>
      </c>
      <c r="R140" s="80">
        <v>2</v>
      </c>
      <c r="S140" s="81">
        <v>2</v>
      </c>
      <c r="T140" s="117" t="s">
        <v>149</v>
      </c>
      <c r="U140" s="111">
        <f t="shared" si="11"/>
        <v>15</v>
      </c>
      <c r="V140" s="1">
        <f t="shared" si="12"/>
        <v>5</v>
      </c>
    </row>
    <row r="141" spans="1:22" ht="60" customHeight="1" x14ac:dyDescent="0.2">
      <c r="A141" s="105" t="s">
        <v>117</v>
      </c>
      <c r="B141" s="130" t="s">
        <v>357</v>
      </c>
      <c r="C141" s="130" t="s">
        <v>105</v>
      </c>
      <c r="D141" s="15">
        <v>306000</v>
      </c>
      <c r="E141" s="81" t="s">
        <v>2</v>
      </c>
      <c r="F141" s="165">
        <v>1</v>
      </c>
      <c r="G141" s="75" t="s">
        <v>176</v>
      </c>
      <c r="H141" s="75" t="s">
        <v>202</v>
      </c>
      <c r="I141" s="165">
        <v>1</v>
      </c>
      <c r="J141" s="205"/>
      <c r="K141" s="166">
        <v>2</v>
      </c>
      <c r="L141" s="166">
        <v>1</v>
      </c>
      <c r="M141" s="166"/>
      <c r="N141" s="241" t="s">
        <v>309</v>
      </c>
      <c r="O141" s="80" t="s">
        <v>20</v>
      </c>
      <c r="P141" s="16">
        <f t="shared" si="10"/>
        <v>1</v>
      </c>
      <c r="Q141" s="81">
        <v>2</v>
      </c>
      <c r="R141" s="80">
        <v>0</v>
      </c>
      <c r="S141" s="81">
        <v>0</v>
      </c>
      <c r="T141" s="117" t="s">
        <v>149</v>
      </c>
      <c r="U141" s="111">
        <f t="shared" si="11"/>
        <v>7</v>
      </c>
      <c r="V141" s="1">
        <f t="shared" si="12"/>
        <v>3</v>
      </c>
    </row>
    <row r="142" spans="1:22" ht="39.75" customHeight="1" x14ac:dyDescent="0.2">
      <c r="A142" s="105" t="s">
        <v>117</v>
      </c>
      <c r="B142" s="130" t="s">
        <v>358</v>
      </c>
      <c r="C142" s="130" t="s">
        <v>106</v>
      </c>
      <c r="D142" s="15" t="s">
        <v>2</v>
      </c>
      <c r="E142" s="81" t="s">
        <v>2</v>
      </c>
      <c r="F142" s="165">
        <v>1</v>
      </c>
      <c r="G142" s="75" t="s">
        <v>176</v>
      </c>
      <c r="H142" s="75" t="s">
        <v>203</v>
      </c>
      <c r="I142" s="165">
        <v>2</v>
      </c>
      <c r="J142" s="205"/>
      <c r="K142" s="166">
        <v>2</v>
      </c>
      <c r="L142" s="166">
        <v>3</v>
      </c>
      <c r="M142" s="166"/>
      <c r="N142" s="241" t="s">
        <v>310</v>
      </c>
      <c r="O142" s="80" t="s">
        <v>30</v>
      </c>
      <c r="P142" s="16">
        <f t="shared" si="10"/>
        <v>2</v>
      </c>
      <c r="Q142" s="81">
        <v>3</v>
      </c>
      <c r="R142" s="80">
        <v>0</v>
      </c>
      <c r="S142" s="81">
        <v>0</v>
      </c>
      <c r="T142" s="117" t="s">
        <v>149</v>
      </c>
      <c r="U142" s="111">
        <f t="shared" si="11"/>
        <v>10</v>
      </c>
      <c r="V142" s="1">
        <f t="shared" si="12"/>
        <v>5</v>
      </c>
    </row>
    <row r="143" spans="1:22" ht="54" customHeight="1" x14ac:dyDescent="0.2">
      <c r="A143" s="105" t="s">
        <v>117</v>
      </c>
      <c r="B143" s="130" t="s">
        <v>358</v>
      </c>
      <c r="C143" s="130" t="s">
        <v>107</v>
      </c>
      <c r="D143" s="15">
        <v>242400</v>
      </c>
      <c r="E143" s="81" t="s">
        <v>2</v>
      </c>
      <c r="F143" s="165">
        <v>1</v>
      </c>
      <c r="G143" s="75" t="s">
        <v>176</v>
      </c>
      <c r="H143" s="75" t="s">
        <v>203</v>
      </c>
      <c r="I143" s="165">
        <v>2</v>
      </c>
      <c r="J143" s="205"/>
      <c r="K143" s="166">
        <v>2</v>
      </c>
      <c r="L143" s="166">
        <v>2</v>
      </c>
      <c r="M143" s="166"/>
      <c r="N143" s="241" t="s">
        <v>311</v>
      </c>
      <c r="O143" s="80" t="s">
        <v>20</v>
      </c>
      <c r="P143" s="16">
        <f t="shared" si="10"/>
        <v>1</v>
      </c>
      <c r="Q143" s="81">
        <v>4</v>
      </c>
      <c r="R143" s="80">
        <v>2</v>
      </c>
      <c r="S143" s="81">
        <v>2</v>
      </c>
      <c r="T143" s="117" t="s">
        <v>149</v>
      </c>
      <c r="U143" s="111">
        <f t="shared" si="11"/>
        <v>14</v>
      </c>
      <c r="V143" s="1">
        <f t="shared" si="12"/>
        <v>5</v>
      </c>
    </row>
    <row r="144" spans="1:22" ht="43.5" customHeight="1" x14ac:dyDescent="0.2">
      <c r="A144" s="105" t="s">
        <v>117</v>
      </c>
      <c r="B144" s="130" t="s">
        <v>358</v>
      </c>
      <c r="C144" s="130" t="s">
        <v>108</v>
      </c>
      <c r="D144" s="15" t="s">
        <v>2</v>
      </c>
      <c r="E144" s="81" t="s">
        <v>2</v>
      </c>
      <c r="F144" s="165">
        <v>1</v>
      </c>
      <c r="G144" s="75" t="s">
        <v>176</v>
      </c>
      <c r="H144" s="75" t="s">
        <v>203</v>
      </c>
      <c r="I144" s="165">
        <v>2</v>
      </c>
      <c r="J144" s="205"/>
      <c r="K144" s="166">
        <v>1</v>
      </c>
      <c r="L144" s="166"/>
      <c r="M144" s="166"/>
      <c r="N144" s="240"/>
      <c r="O144" s="80" t="s">
        <v>20</v>
      </c>
      <c r="P144" s="16">
        <f t="shared" si="10"/>
        <v>1</v>
      </c>
      <c r="Q144" s="81">
        <v>3</v>
      </c>
      <c r="R144" s="80">
        <v>0</v>
      </c>
      <c r="S144" s="81">
        <v>0</v>
      </c>
      <c r="T144" s="117" t="s">
        <v>149</v>
      </c>
      <c r="U144" s="111">
        <f t="shared" si="11"/>
        <v>8</v>
      </c>
      <c r="V144" s="1">
        <f t="shared" si="12"/>
        <v>4</v>
      </c>
    </row>
    <row r="145" spans="1:22" ht="59.25" customHeight="1" x14ac:dyDescent="0.2">
      <c r="A145" s="105" t="s">
        <v>117</v>
      </c>
      <c r="B145" s="130" t="s">
        <v>358</v>
      </c>
      <c r="C145" s="130" t="s">
        <v>109</v>
      </c>
      <c r="D145" s="15">
        <v>144000</v>
      </c>
      <c r="E145" s="81" t="s">
        <v>2</v>
      </c>
      <c r="F145" s="165">
        <v>1</v>
      </c>
      <c r="G145" s="75" t="s">
        <v>176</v>
      </c>
      <c r="H145" s="75" t="s">
        <v>203</v>
      </c>
      <c r="I145" s="165">
        <v>1</v>
      </c>
      <c r="J145" s="205"/>
      <c r="K145" s="166">
        <v>2</v>
      </c>
      <c r="L145" s="166">
        <v>2</v>
      </c>
      <c r="M145" s="166"/>
      <c r="N145" s="241" t="s">
        <v>312</v>
      </c>
      <c r="O145" s="80" t="s">
        <v>20</v>
      </c>
      <c r="P145" s="16">
        <f t="shared" si="10"/>
        <v>1</v>
      </c>
      <c r="Q145" s="81">
        <v>4</v>
      </c>
      <c r="R145" s="80">
        <v>2</v>
      </c>
      <c r="S145" s="81">
        <v>2</v>
      </c>
      <c r="T145" s="117" t="s">
        <v>149</v>
      </c>
      <c r="U145" s="111">
        <f t="shared" si="11"/>
        <v>13</v>
      </c>
      <c r="V145" s="1">
        <f t="shared" si="12"/>
        <v>5</v>
      </c>
    </row>
    <row r="146" spans="1:22" ht="51.75" customHeight="1" x14ac:dyDescent="0.2">
      <c r="A146" s="105" t="s">
        <v>117</v>
      </c>
      <c r="B146" s="130" t="s">
        <v>359</v>
      </c>
      <c r="C146" s="130" t="s">
        <v>175</v>
      </c>
      <c r="D146" s="15" t="s">
        <v>2</v>
      </c>
      <c r="E146" s="79" t="s">
        <v>166</v>
      </c>
      <c r="F146" s="167">
        <v>1</v>
      </c>
      <c r="G146" s="75" t="s">
        <v>176</v>
      </c>
      <c r="H146" s="75" t="s">
        <v>204</v>
      </c>
      <c r="I146" s="167">
        <v>2</v>
      </c>
      <c r="J146" s="206"/>
      <c r="K146" s="168">
        <v>2</v>
      </c>
      <c r="L146" s="168">
        <v>1</v>
      </c>
      <c r="M146" s="168"/>
      <c r="N146" s="250" t="s">
        <v>313</v>
      </c>
      <c r="O146" s="80" t="s">
        <v>20</v>
      </c>
      <c r="P146" s="16">
        <f t="shared" si="10"/>
        <v>1</v>
      </c>
      <c r="Q146" s="81">
        <v>4</v>
      </c>
      <c r="R146" s="80">
        <v>0</v>
      </c>
      <c r="S146" s="81">
        <v>0</v>
      </c>
      <c r="T146" s="117" t="s">
        <v>149</v>
      </c>
      <c r="U146" s="111">
        <f t="shared" si="11"/>
        <v>10</v>
      </c>
      <c r="V146" s="1">
        <f t="shared" si="12"/>
        <v>5</v>
      </c>
    </row>
    <row r="147" spans="1:22" ht="42" customHeight="1" x14ac:dyDescent="0.2">
      <c r="A147" s="105" t="s">
        <v>117</v>
      </c>
      <c r="B147" s="130" t="s">
        <v>359</v>
      </c>
      <c r="C147" s="130" t="s">
        <v>110</v>
      </c>
      <c r="D147" s="15" t="s">
        <v>2</v>
      </c>
      <c r="E147" s="77" t="s">
        <v>2</v>
      </c>
      <c r="F147" s="165">
        <v>1</v>
      </c>
      <c r="G147" s="75" t="s">
        <v>176</v>
      </c>
      <c r="H147" s="75" t="s">
        <v>204</v>
      </c>
      <c r="I147" s="165">
        <v>1</v>
      </c>
      <c r="J147" s="205"/>
      <c r="K147" s="166">
        <v>2</v>
      </c>
      <c r="L147" s="166">
        <v>4</v>
      </c>
      <c r="M147" s="166"/>
      <c r="N147" s="241" t="s">
        <v>314</v>
      </c>
      <c r="O147" s="80" t="s">
        <v>20</v>
      </c>
      <c r="P147" s="16">
        <f t="shared" si="10"/>
        <v>1</v>
      </c>
      <c r="Q147" s="81">
        <v>3</v>
      </c>
      <c r="R147" s="80">
        <v>0</v>
      </c>
      <c r="S147" s="81">
        <v>0</v>
      </c>
      <c r="T147" s="117" t="s">
        <v>149</v>
      </c>
      <c r="U147" s="111">
        <f t="shared" si="11"/>
        <v>8</v>
      </c>
      <c r="V147" s="1">
        <f t="shared" si="12"/>
        <v>4</v>
      </c>
    </row>
    <row r="148" spans="1:22" x14ac:dyDescent="0.2">
      <c r="A148" s="106" t="s">
        <v>118</v>
      </c>
      <c r="B148" s="12"/>
      <c r="C148" s="131"/>
      <c r="D148" s="5"/>
      <c r="E148" s="83"/>
      <c r="F148" s="169"/>
      <c r="G148" s="207"/>
      <c r="H148" s="207"/>
      <c r="I148" s="169"/>
      <c r="J148" s="207"/>
      <c r="K148" s="170"/>
      <c r="L148" s="170"/>
      <c r="M148" s="170"/>
      <c r="N148" s="244"/>
      <c r="O148" s="82"/>
      <c r="P148" s="187"/>
      <c r="Q148" s="188"/>
      <c r="R148" s="189"/>
      <c r="S148" s="188"/>
      <c r="T148" s="121"/>
      <c r="U148" s="121"/>
      <c r="V148" s="121"/>
    </row>
    <row r="149" spans="1:22" ht="101.25" customHeight="1" x14ac:dyDescent="0.2">
      <c r="A149" s="107" t="s">
        <v>118</v>
      </c>
      <c r="B149" s="132" t="s">
        <v>360</v>
      </c>
      <c r="C149" s="132" t="s">
        <v>111</v>
      </c>
      <c r="D149" s="13">
        <v>1872000</v>
      </c>
      <c r="E149" s="85" t="s">
        <v>2</v>
      </c>
      <c r="F149" s="171">
        <v>1</v>
      </c>
      <c r="G149" s="171" t="s">
        <v>176</v>
      </c>
      <c r="H149" s="85" t="s">
        <v>205</v>
      </c>
      <c r="I149" s="171">
        <v>1</v>
      </c>
      <c r="J149" s="208"/>
      <c r="K149" s="172">
        <v>2</v>
      </c>
      <c r="L149" s="172">
        <v>3</v>
      </c>
      <c r="M149" s="172"/>
      <c r="N149" s="241" t="s">
        <v>316</v>
      </c>
      <c r="O149" s="84" t="s">
        <v>20</v>
      </c>
      <c r="P149" s="14">
        <f>IF(O149="Contínua",2,1)</f>
        <v>1</v>
      </c>
      <c r="Q149" s="87">
        <v>4</v>
      </c>
      <c r="R149" s="86">
        <v>2</v>
      </c>
      <c r="S149" s="87">
        <v>3</v>
      </c>
      <c r="T149" s="117" t="s">
        <v>149</v>
      </c>
      <c r="U149" s="111">
        <f>S149+R149+Q149+P149+K149+I149+F149</f>
        <v>14</v>
      </c>
      <c r="V149" s="1">
        <f>SUM(P149:Q149)</f>
        <v>5</v>
      </c>
    </row>
    <row r="150" spans="1:22" ht="66.75" customHeight="1" x14ac:dyDescent="0.2">
      <c r="A150" s="107" t="s">
        <v>118</v>
      </c>
      <c r="B150" s="132" t="s">
        <v>360</v>
      </c>
      <c r="C150" s="132" t="s">
        <v>146</v>
      </c>
      <c r="D150" s="13" t="s">
        <v>2</v>
      </c>
      <c r="E150" s="85" t="s">
        <v>112</v>
      </c>
      <c r="F150" s="171">
        <v>1</v>
      </c>
      <c r="G150" s="171" t="s">
        <v>176</v>
      </c>
      <c r="H150" s="85" t="s">
        <v>205</v>
      </c>
      <c r="I150" s="171">
        <v>1</v>
      </c>
      <c r="J150" s="208"/>
      <c r="K150" s="172">
        <v>2</v>
      </c>
      <c r="L150" s="172">
        <v>1</v>
      </c>
      <c r="M150" s="172"/>
      <c r="N150" s="241" t="s">
        <v>315</v>
      </c>
      <c r="O150" s="84" t="s">
        <v>20</v>
      </c>
      <c r="P150" s="14">
        <f>IF(O150="Contínua",2,1)</f>
        <v>1</v>
      </c>
      <c r="Q150" s="87">
        <v>3</v>
      </c>
      <c r="R150" s="86">
        <v>0</v>
      </c>
      <c r="S150" s="87">
        <v>0</v>
      </c>
      <c r="T150" s="117" t="s">
        <v>149</v>
      </c>
      <c r="U150" s="111">
        <f>S150+R150+Q150+P150+K150+I150+F150</f>
        <v>8</v>
      </c>
      <c r="V150" s="1">
        <f>SUM(P150:Q150)</f>
        <v>4</v>
      </c>
    </row>
    <row r="151" spans="1:22" ht="78.75" customHeight="1" x14ac:dyDescent="0.2">
      <c r="A151" s="107" t="s">
        <v>118</v>
      </c>
      <c r="B151" s="132" t="s">
        <v>360</v>
      </c>
      <c r="C151" s="132" t="s">
        <v>147</v>
      </c>
      <c r="D151" s="13" t="s">
        <v>2</v>
      </c>
      <c r="E151" s="85" t="s">
        <v>112</v>
      </c>
      <c r="F151" s="171">
        <v>1</v>
      </c>
      <c r="G151" s="171" t="s">
        <v>176</v>
      </c>
      <c r="H151" s="85" t="s">
        <v>205</v>
      </c>
      <c r="I151" s="171">
        <v>1</v>
      </c>
      <c r="J151" s="208"/>
      <c r="K151" s="172">
        <v>2</v>
      </c>
      <c r="L151" s="172"/>
      <c r="M151" s="172"/>
      <c r="N151" s="241"/>
      <c r="O151" s="84" t="s">
        <v>20</v>
      </c>
      <c r="P151" s="14">
        <f>IF(O151="Contínua",2,1)</f>
        <v>1</v>
      </c>
      <c r="Q151" s="87">
        <v>3</v>
      </c>
      <c r="R151" s="86">
        <v>0</v>
      </c>
      <c r="S151" s="87">
        <v>0</v>
      </c>
      <c r="T151" s="117" t="s">
        <v>149</v>
      </c>
      <c r="U151" s="111">
        <f>S151+R151+Q151+P151+K151+I151+F151</f>
        <v>8</v>
      </c>
      <c r="V151" s="1">
        <f>SUM(P151:Q151)</f>
        <v>4</v>
      </c>
    </row>
    <row r="152" spans="1:22" ht="62.25" customHeight="1" x14ac:dyDescent="0.2">
      <c r="A152" s="107" t="s">
        <v>118</v>
      </c>
      <c r="B152" s="132" t="s">
        <v>361</v>
      </c>
      <c r="C152" s="132" t="s">
        <v>377</v>
      </c>
      <c r="D152" s="13" t="s">
        <v>2</v>
      </c>
      <c r="E152" s="87" t="s">
        <v>2</v>
      </c>
      <c r="F152" s="173">
        <v>1</v>
      </c>
      <c r="G152" s="171" t="s">
        <v>176</v>
      </c>
      <c r="H152" s="85" t="s">
        <v>206</v>
      </c>
      <c r="I152" s="173">
        <v>1</v>
      </c>
      <c r="J152" s="209"/>
      <c r="K152" s="174">
        <v>2</v>
      </c>
      <c r="L152" s="174">
        <v>2</v>
      </c>
      <c r="M152" s="174"/>
      <c r="N152" s="241" t="s">
        <v>317</v>
      </c>
      <c r="O152" s="86" t="s">
        <v>20</v>
      </c>
      <c r="P152" s="14">
        <f>IF(O152="Contínua",2,1)</f>
        <v>1</v>
      </c>
      <c r="Q152" s="87">
        <v>4</v>
      </c>
      <c r="R152" s="86">
        <v>0</v>
      </c>
      <c r="S152" s="87">
        <v>0</v>
      </c>
      <c r="T152" s="117" t="s">
        <v>149</v>
      </c>
      <c r="U152" s="111">
        <f>S152+R152+Q152+P152+K152+I152+F152</f>
        <v>9</v>
      </c>
      <c r="V152" s="1">
        <f>SUM(P152:Q152)</f>
        <v>5</v>
      </c>
    </row>
    <row r="153" spans="1:22" ht="66.75" customHeight="1" thickBot="1" x14ac:dyDescent="0.25">
      <c r="A153" s="108" t="s">
        <v>118</v>
      </c>
      <c r="B153" s="132" t="s">
        <v>361</v>
      </c>
      <c r="C153" s="133" t="s">
        <v>113</v>
      </c>
      <c r="D153" s="109">
        <v>499200</v>
      </c>
      <c r="E153" s="90" t="s">
        <v>2</v>
      </c>
      <c r="F153" s="175">
        <v>1</v>
      </c>
      <c r="G153" s="171" t="s">
        <v>176</v>
      </c>
      <c r="H153" s="85" t="s">
        <v>206</v>
      </c>
      <c r="I153" s="175">
        <v>1</v>
      </c>
      <c r="J153" s="210"/>
      <c r="K153" s="176">
        <v>2</v>
      </c>
      <c r="L153" s="176">
        <v>3</v>
      </c>
      <c r="M153" s="176"/>
      <c r="N153" s="252" t="s">
        <v>318</v>
      </c>
      <c r="O153" s="88" t="s">
        <v>20</v>
      </c>
      <c r="P153" s="89">
        <f>IF(O153="Contínua",2,1)</f>
        <v>1</v>
      </c>
      <c r="Q153" s="90">
        <v>4</v>
      </c>
      <c r="R153" s="88">
        <v>2</v>
      </c>
      <c r="S153" s="90">
        <v>3</v>
      </c>
      <c r="T153" s="117" t="s">
        <v>149</v>
      </c>
      <c r="U153" s="111">
        <f>S153+R153+Q153+P153+K153+I153+F153</f>
        <v>14</v>
      </c>
      <c r="V153" s="1">
        <f>SUM(P153:Q153)</f>
        <v>5</v>
      </c>
    </row>
  </sheetData>
  <autoFilter ref="A4:AG153" xr:uid="{C39AB007-7909-4FB0-A8E5-3A93BE6008E6}"/>
  <mergeCells count="15">
    <mergeCell ref="A1:A3"/>
    <mergeCell ref="U1:U2"/>
    <mergeCell ref="R1:S1"/>
    <mergeCell ref="O1:Q1"/>
    <mergeCell ref="O2:P2"/>
    <mergeCell ref="G2:H2"/>
    <mergeCell ref="F1:H1"/>
    <mergeCell ref="I2:J2"/>
    <mergeCell ref="K2:N2"/>
    <mergeCell ref="I1:N1"/>
    <mergeCell ref="V1:V2"/>
    <mergeCell ref="E1:E3"/>
    <mergeCell ref="D1:D3"/>
    <mergeCell ref="C1:C3"/>
    <mergeCell ref="B1:B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7AB1-445B-48DF-8A21-E81F0F901D33}">
  <dimension ref="B1:C150"/>
  <sheetViews>
    <sheetView topLeftCell="B123" zoomScale="85" zoomScaleNormal="85" workbookViewId="0">
      <selection activeCell="C131" sqref="C131"/>
    </sheetView>
  </sheetViews>
  <sheetFormatPr defaultRowHeight="15" x14ac:dyDescent="0.25"/>
  <cols>
    <col min="2" max="2" width="103.28515625" customWidth="1"/>
    <col min="3" max="3" width="69.7109375" style="255" customWidth="1"/>
  </cols>
  <sheetData>
    <row r="1" spans="2:3" x14ac:dyDescent="0.25">
      <c r="B1" s="290" t="s">
        <v>427</v>
      </c>
      <c r="C1" s="290" t="s">
        <v>428</v>
      </c>
    </row>
    <row r="2" spans="2:3" x14ac:dyDescent="0.25">
      <c r="B2" s="268" t="s">
        <v>114</v>
      </c>
      <c r="C2" s="267"/>
    </row>
    <row r="3" spans="2:3" ht="66.75" customHeight="1" x14ac:dyDescent="0.25">
      <c r="B3" s="124" t="s">
        <v>1</v>
      </c>
      <c r="C3" s="256" t="s">
        <v>218</v>
      </c>
    </row>
    <row r="4" spans="2:3" ht="30" x14ac:dyDescent="0.25">
      <c r="B4" s="124" t="s">
        <v>3</v>
      </c>
      <c r="C4" s="256" t="s">
        <v>219</v>
      </c>
    </row>
    <row r="5" spans="2:3" ht="45" x14ac:dyDescent="0.25">
      <c r="B5" s="124" t="s">
        <v>4</v>
      </c>
      <c r="C5" s="256" t="s">
        <v>220</v>
      </c>
    </row>
    <row r="6" spans="2:3" ht="45" x14ac:dyDescent="0.25">
      <c r="B6" s="124" t="s">
        <v>384</v>
      </c>
      <c r="C6" s="256" t="s">
        <v>445</v>
      </c>
    </row>
    <row r="7" spans="2:3" ht="72" customHeight="1" x14ac:dyDescent="0.25">
      <c r="B7" s="124" t="s">
        <v>362</v>
      </c>
      <c r="C7" s="256" t="s">
        <v>223</v>
      </c>
    </row>
    <row r="8" spans="2:3" ht="60" x14ac:dyDescent="0.25">
      <c r="B8" s="124" t="s">
        <v>371</v>
      </c>
      <c r="C8" s="256" t="s">
        <v>224</v>
      </c>
    </row>
    <row r="9" spans="2:3" ht="30" x14ac:dyDescent="0.25">
      <c r="B9" s="124" t="s">
        <v>7</v>
      </c>
      <c r="C9" s="256" t="s">
        <v>225</v>
      </c>
    </row>
    <row r="10" spans="2:3" ht="30" x14ac:dyDescent="0.25">
      <c r="B10" s="124" t="s">
        <v>385</v>
      </c>
      <c r="C10" s="257" t="s">
        <v>226</v>
      </c>
    </row>
    <row r="11" spans="2:3" ht="30" x14ac:dyDescent="0.25">
      <c r="B11" s="124" t="s">
        <v>8</v>
      </c>
      <c r="C11" s="257" t="s">
        <v>218</v>
      </c>
    </row>
    <row r="12" spans="2:3" ht="30" x14ac:dyDescent="0.25">
      <c r="B12" s="124" t="s">
        <v>386</v>
      </c>
      <c r="C12" s="257" t="s">
        <v>444</v>
      </c>
    </row>
    <row r="13" spans="2:3" ht="30.75" thickBot="1" x14ac:dyDescent="0.3">
      <c r="B13" s="124" t="s">
        <v>372</v>
      </c>
      <c r="C13" s="258" t="s">
        <v>228</v>
      </c>
    </row>
    <row r="14" spans="2:3" ht="60" x14ac:dyDescent="0.25">
      <c r="B14" s="124" t="s">
        <v>387</v>
      </c>
      <c r="C14" s="259" t="s">
        <v>229</v>
      </c>
    </row>
    <row r="15" spans="2:3" ht="30" x14ac:dyDescent="0.25">
      <c r="B15" s="124" t="s">
        <v>14</v>
      </c>
      <c r="C15" s="256" t="s">
        <v>443</v>
      </c>
    </row>
    <row r="16" spans="2:3" x14ac:dyDescent="0.25">
      <c r="B16" s="124" t="s">
        <v>15</v>
      </c>
      <c r="C16" s="257"/>
    </row>
    <row r="17" spans="2:3" ht="30" x14ac:dyDescent="0.25">
      <c r="B17" s="124" t="s">
        <v>16</v>
      </c>
      <c r="C17" s="256"/>
    </row>
    <row r="18" spans="2:3" ht="45" x14ac:dyDescent="0.25">
      <c r="B18" s="124" t="s">
        <v>388</v>
      </c>
      <c r="C18" s="257"/>
    </row>
    <row r="19" spans="2:3" ht="30" x14ac:dyDescent="0.25">
      <c r="B19" s="124" t="s">
        <v>17</v>
      </c>
      <c r="C19" s="257"/>
    </row>
    <row r="20" spans="2:3" x14ac:dyDescent="0.25">
      <c r="B20" s="124" t="s">
        <v>389</v>
      </c>
      <c r="C20" s="256" t="s">
        <v>442</v>
      </c>
    </row>
    <row r="21" spans="2:3" ht="30" x14ac:dyDescent="0.25">
      <c r="B21" s="124" t="s">
        <v>19</v>
      </c>
      <c r="C21" s="256"/>
    </row>
    <row r="22" spans="2:3" ht="60" x14ac:dyDescent="0.25">
      <c r="B22" s="124" t="s">
        <v>21</v>
      </c>
      <c r="C22" s="256" t="s">
        <v>441</v>
      </c>
    </row>
    <row r="23" spans="2:3" ht="30" x14ac:dyDescent="0.25">
      <c r="B23" s="124" t="s">
        <v>22</v>
      </c>
      <c r="C23" s="256"/>
    </row>
    <row r="24" spans="2:3" ht="30" x14ac:dyDescent="0.25">
      <c r="B24" s="124" t="s">
        <v>23</v>
      </c>
      <c r="C24" s="256"/>
    </row>
    <row r="25" spans="2:3" ht="45" x14ac:dyDescent="0.25">
      <c r="B25" s="124" t="s">
        <v>390</v>
      </c>
      <c r="C25" s="260"/>
    </row>
    <row r="26" spans="2:3" ht="30" x14ac:dyDescent="0.25">
      <c r="B26" s="124" t="s">
        <v>326</v>
      </c>
      <c r="C26" s="256"/>
    </row>
    <row r="27" spans="2:3" x14ac:dyDescent="0.25">
      <c r="B27" s="124" t="s">
        <v>26</v>
      </c>
      <c r="C27" s="256"/>
    </row>
    <row r="28" spans="2:3" ht="30" x14ac:dyDescent="0.25">
      <c r="B28" s="124" t="s">
        <v>27</v>
      </c>
      <c r="C28" s="256"/>
    </row>
    <row r="29" spans="2:3" x14ac:dyDescent="0.25">
      <c r="B29" s="124" t="s">
        <v>28</v>
      </c>
      <c r="C29" s="256"/>
    </row>
    <row r="30" spans="2:3" ht="45" x14ac:dyDescent="0.25">
      <c r="B30" s="124" t="s">
        <v>391</v>
      </c>
      <c r="C30" s="257"/>
    </row>
    <row r="31" spans="2:3" ht="27.75" x14ac:dyDescent="0.25">
      <c r="B31" s="124" t="s">
        <v>392</v>
      </c>
      <c r="C31" s="261" t="s">
        <v>440</v>
      </c>
    </row>
    <row r="32" spans="2:3" x14ac:dyDescent="0.25">
      <c r="B32" s="124" t="s">
        <v>31</v>
      </c>
      <c r="C32" s="261" t="s">
        <v>439</v>
      </c>
    </row>
    <row r="33" spans="2:3" ht="45" x14ac:dyDescent="0.25">
      <c r="B33" s="124" t="s">
        <v>393</v>
      </c>
      <c r="C33" s="261"/>
    </row>
    <row r="34" spans="2:3" ht="30" x14ac:dyDescent="0.25">
      <c r="B34" s="124" t="s">
        <v>394</v>
      </c>
      <c r="C34" s="261"/>
    </row>
    <row r="35" spans="2:3" ht="45.75" customHeight="1" x14ac:dyDescent="0.25">
      <c r="B35" s="124" t="s">
        <v>395</v>
      </c>
      <c r="C35" s="256" t="s">
        <v>236</v>
      </c>
    </row>
    <row r="36" spans="2:3" ht="45" x14ac:dyDescent="0.25">
      <c r="B36" s="124" t="s">
        <v>34</v>
      </c>
      <c r="C36" s="256"/>
    </row>
    <row r="37" spans="2:3" ht="45" x14ac:dyDescent="0.25">
      <c r="B37" s="124" t="s">
        <v>35</v>
      </c>
      <c r="C37" s="256"/>
    </row>
    <row r="38" spans="2:3" ht="60" x14ac:dyDescent="0.25">
      <c r="B38" s="124" t="s">
        <v>396</v>
      </c>
      <c r="C38" s="256"/>
    </row>
    <row r="39" spans="2:3" ht="30" x14ac:dyDescent="0.25">
      <c r="B39" s="124" t="s">
        <v>143</v>
      </c>
      <c r="C39" s="256" t="s">
        <v>237</v>
      </c>
    </row>
    <row r="40" spans="2:3" ht="30" x14ac:dyDescent="0.25">
      <c r="B40" s="124" t="s">
        <v>37</v>
      </c>
      <c r="C40" s="256" t="s">
        <v>238</v>
      </c>
    </row>
    <row r="41" spans="2:3" ht="46.5" customHeight="1" x14ac:dyDescent="0.25">
      <c r="B41" s="124" t="s">
        <v>397</v>
      </c>
      <c r="C41" s="256" t="s">
        <v>324</v>
      </c>
    </row>
    <row r="42" spans="2:3" ht="30" x14ac:dyDescent="0.25">
      <c r="B42" s="124" t="s">
        <v>398</v>
      </c>
      <c r="C42" s="256" t="s">
        <v>323</v>
      </c>
    </row>
    <row r="43" spans="2:3" ht="30" x14ac:dyDescent="0.25">
      <c r="B43" s="124" t="s">
        <v>40</v>
      </c>
      <c r="C43" s="256" t="s">
        <v>322</v>
      </c>
    </row>
    <row r="44" spans="2:3" ht="45" x14ac:dyDescent="0.25">
      <c r="B44" s="124" t="s">
        <v>399</v>
      </c>
      <c r="C44" s="256" t="s">
        <v>321</v>
      </c>
    </row>
    <row r="45" spans="2:3" ht="35.25" customHeight="1" x14ac:dyDescent="0.25">
      <c r="B45" s="289" t="s">
        <v>363</v>
      </c>
      <c r="C45" s="256"/>
    </row>
    <row r="46" spans="2:3" x14ac:dyDescent="0.25">
      <c r="B46" s="124" t="s">
        <v>43</v>
      </c>
      <c r="C46" s="256" t="s">
        <v>320</v>
      </c>
    </row>
    <row r="47" spans="2:3" ht="30" x14ac:dyDescent="0.25">
      <c r="B47" s="124" t="s">
        <v>373</v>
      </c>
      <c r="C47" s="256" t="s">
        <v>239</v>
      </c>
    </row>
    <row r="48" spans="2:3" x14ac:dyDescent="0.25">
      <c r="B48" s="269" t="s">
        <v>115</v>
      </c>
      <c r="C48" s="100"/>
    </row>
    <row r="49" spans="2:3" x14ac:dyDescent="0.25">
      <c r="B49" s="124" t="s">
        <v>153</v>
      </c>
      <c r="C49" s="262" t="s">
        <v>438</v>
      </c>
    </row>
    <row r="50" spans="2:3" x14ac:dyDescent="0.25">
      <c r="B50" s="124" t="s">
        <v>400</v>
      </c>
      <c r="C50" s="263"/>
    </row>
    <row r="51" spans="2:3" ht="30" x14ac:dyDescent="0.25">
      <c r="B51" s="124" t="s">
        <v>374</v>
      </c>
      <c r="C51" s="256" t="s">
        <v>437</v>
      </c>
    </row>
    <row r="52" spans="2:3" ht="30" x14ac:dyDescent="0.25">
      <c r="B52" s="124" t="s">
        <v>401</v>
      </c>
      <c r="C52" s="256" t="s">
        <v>247</v>
      </c>
    </row>
    <row r="53" spans="2:3" x14ac:dyDescent="0.25">
      <c r="B53" s="124" t="s">
        <v>45</v>
      </c>
      <c r="C53" s="256" t="s">
        <v>248</v>
      </c>
    </row>
    <row r="54" spans="2:3" x14ac:dyDescent="0.25">
      <c r="B54" s="124" t="s">
        <v>46</v>
      </c>
      <c r="C54" s="257"/>
    </row>
    <row r="55" spans="2:3" x14ac:dyDescent="0.25">
      <c r="B55" s="124" t="s">
        <v>245</v>
      </c>
      <c r="C55" s="256" t="s">
        <v>436</v>
      </c>
    </row>
    <row r="56" spans="2:3" x14ac:dyDescent="0.25">
      <c r="B56" s="124" t="s">
        <v>244</v>
      </c>
      <c r="C56" s="256" t="s">
        <v>251</v>
      </c>
    </row>
    <row r="57" spans="2:3" x14ac:dyDescent="0.25">
      <c r="B57" s="124" t="s">
        <v>47</v>
      </c>
      <c r="C57" s="256"/>
    </row>
    <row r="58" spans="2:3" ht="30" x14ac:dyDescent="0.25">
      <c r="B58" s="124" t="s">
        <v>375</v>
      </c>
      <c r="C58" s="263"/>
    </row>
    <row r="59" spans="2:3" ht="30" x14ac:dyDescent="0.25">
      <c r="B59" s="124" t="s">
        <v>48</v>
      </c>
      <c r="C59" s="256" t="s">
        <v>252</v>
      </c>
    </row>
    <row r="60" spans="2:3" ht="30" x14ac:dyDescent="0.25">
      <c r="B60" s="124" t="s">
        <v>49</v>
      </c>
      <c r="C60" s="256" t="s">
        <v>253</v>
      </c>
    </row>
    <row r="61" spans="2:3" ht="30" x14ac:dyDescent="0.25">
      <c r="B61" s="124" t="s">
        <v>50</v>
      </c>
      <c r="C61" s="256" t="s">
        <v>254</v>
      </c>
    </row>
    <row r="62" spans="2:3" ht="30" x14ac:dyDescent="0.25">
      <c r="B62" s="124" t="s">
        <v>51</v>
      </c>
      <c r="C62" s="257"/>
    </row>
    <row r="63" spans="2:3" ht="60" x14ac:dyDescent="0.25">
      <c r="B63" s="124" t="s">
        <v>402</v>
      </c>
      <c r="C63" s="256" t="s">
        <v>255</v>
      </c>
    </row>
    <row r="64" spans="2:3" ht="30" x14ac:dyDescent="0.25">
      <c r="B64" s="124" t="s">
        <v>52</v>
      </c>
      <c r="C64" s="256" t="s">
        <v>435</v>
      </c>
    </row>
    <row r="65" spans="2:3" x14ac:dyDescent="0.25">
      <c r="B65" s="124" t="s">
        <v>53</v>
      </c>
      <c r="C65" s="256"/>
    </row>
    <row r="66" spans="2:3" ht="30" x14ac:dyDescent="0.25">
      <c r="B66" s="124" t="s">
        <v>54</v>
      </c>
      <c r="C66" s="256" t="s">
        <v>434</v>
      </c>
    </row>
    <row r="67" spans="2:3" ht="30.75" customHeight="1" x14ac:dyDescent="0.25">
      <c r="B67" s="124" t="s">
        <v>55</v>
      </c>
      <c r="C67" s="256" t="s">
        <v>433</v>
      </c>
    </row>
    <row r="68" spans="2:3" x14ac:dyDescent="0.25">
      <c r="B68" s="124" t="s">
        <v>403</v>
      </c>
      <c r="C68" s="256"/>
    </row>
    <row r="69" spans="2:3" x14ac:dyDescent="0.25">
      <c r="B69" s="124" t="s">
        <v>56</v>
      </c>
      <c r="C69" s="256"/>
    </row>
    <row r="70" spans="2:3" x14ac:dyDescent="0.25">
      <c r="B70" s="124" t="s">
        <v>57</v>
      </c>
      <c r="C70" s="256"/>
    </row>
    <row r="71" spans="2:3" x14ac:dyDescent="0.25">
      <c r="B71" s="124" t="s">
        <v>123</v>
      </c>
      <c r="C71" s="256" t="s">
        <v>259</v>
      </c>
    </row>
    <row r="72" spans="2:3" x14ac:dyDescent="0.25">
      <c r="B72" s="271" t="s">
        <v>116</v>
      </c>
      <c r="C72" s="270"/>
    </row>
    <row r="73" spans="2:3" ht="30" x14ac:dyDescent="0.25">
      <c r="B73" s="124" t="s">
        <v>404</v>
      </c>
      <c r="C73" s="264" t="s">
        <v>264</v>
      </c>
    </row>
    <row r="74" spans="2:3" ht="30" x14ac:dyDescent="0.25">
      <c r="B74" s="124" t="s">
        <v>261</v>
      </c>
      <c r="C74" s="257"/>
    </row>
    <row r="75" spans="2:3" x14ac:dyDescent="0.25">
      <c r="B75" s="124" t="s">
        <v>262</v>
      </c>
      <c r="C75" s="256" t="s">
        <v>265</v>
      </c>
    </row>
    <row r="76" spans="2:3" ht="30" x14ac:dyDescent="0.25">
      <c r="B76" s="124" t="s">
        <v>263</v>
      </c>
      <c r="C76" s="256" t="s">
        <v>266</v>
      </c>
    </row>
    <row r="77" spans="2:3" ht="30" x14ac:dyDescent="0.25">
      <c r="B77" s="124" t="s">
        <v>405</v>
      </c>
      <c r="C77" s="265"/>
    </row>
    <row r="78" spans="2:3" ht="24" customHeight="1" x14ac:dyDescent="0.25">
      <c r="B78" s="124" t="s">
        <v>406</v>
      </c>
      <c r="C78" s="264" t="s">
        <v>267</v>
      </c>
    </row>
    <row r="79" spans="2:3" ht="42.75" x14ac:dyDescent="0.25">
      <c r="B79" s="124" t="s">
        <v>407</v>
      </c>
      <c r="C79" s="264" t="s">
        <v>432</v>
      </c>
    </row>
    <row r="80" spans="2:3" x14ac:dyDescent="0.25">
      <c r="B80" s="124" t="s">
        <v>408</v>
      </c>
      <c r="C80" s="264" t="s">
        <v>270</v>
      </c>
    </row>
    <row r="81" spans="2:3" ht="30" x14ac:dyDescent="0.25">
      <c r="B81" s="124" t="s">
        <v>409</v>
      </c>
      <c r="C81" s="264" t="s">
        <v>271</v>
      </c>
    </row>
    <row r="82" spans="2:3" ht="30" x14ac:dyDescent="0.25">
      <c r="B82" s="124" t="s">
        <v>155</v>
      </c>
      <c r="C82" s="256" t="s">
        <v>272</v>
      </c>
    </row>
    <row r="83" spans="2:3" ht="45" x14ac:dyDescent="0.25">
      <c r="B83" s="124" t="s">
        <v>61</v>
      </c>
      <c r="C83" s="265"/>
    </row>
    <row r="84" spans="2:3" ht="45" x14ac:dyDescent="0.25">
      <c r="B84" s="124" t="s">
        <v>62</v>
      </c>
      <c r="C84" s="265"/>
    </row>
    <row r="85" spans="2:3" x14ac:dyDescent="0.25">
      <c r="B85" s="124" t="s">
        <v>410</v>
      </c>
      <c r="C85" s="265"/>
    </row>
    <row r="86" spans="2:3" ht="30" x14ac:dyDescent="0.25">
      <c r="B86" s="124" t="s">
        <v>411</v>
      </c>
      <c r="C86" s="264" t="s">
        <v>273</v>
      </c>
    </row>
    <row r="87" spans="2:3" ht="30" x14ac:dyDescent="0.25">
      <c r="B87" s="124" t="s">
        <v>412</v>
      </c>
      <c r="C87" s="257"/>
    </row>
    <row r="88" spans="2:3" x14ac:dyDescent="0.25">
      <c r="B88" s="124" t="s">
        <v>66</v>
      </c>
      <c r="C88" s="257"/>
    </row>
    <row r="89" spans="2:3" ht="60" x14ac:dyDescent="0.25">
      <c r="B89" s="124" t="s">
        <v>413</v>
      </c>
      <c r="C89" s="256" t="s">
        <v>274</v>
      </c>
    </row>
    <row r="90" spans="2:3" x14ac:dyDescent="0.25">
      <c r="B90" s="124" t="s">
        <v>67</v>
      </c>
      <c r="C90" s="265"/>
    </row>
    <row r="91" spans="2:3" x14ac:dyDescent="0.25">
      <c r="B91" s="124" t="s">
        <v>68</v>
      </c>
      <c r="C91" s="264" t="s">
        <v>319</v>
      </c>
    </row>
    <row r="92" spans="2:3" ht="30" x14ac:dyDescent="0.25">
      <c r="B92" s="124" t="s">
        <v>366</v>
      </c>
      <c r="C92" s="264" t="s">
        <v>275</v>
      </c>
    </row>
    <row r="93" spans="2:3" x14ac:dyDescent="0.25">
      <c r="B93" s="124" t="s">
        <v>69</v>
      </c>
      <c r="C93" s="256" t="s">
        <v>276</v>
      </c>
    </row>
    <row r="94" spans="2:3" x14ac:dyDescent="0.25">
      <c r="B94" s="124" t="s">
        <v>414</v>
      </c>
      <c r="C94" s="256" t="s">
        <v>277</v>
      </c>
    </row>
    <row r="95" spans="2:3" ht="30" x14ac:dyDescent="0.25">
      <c r="B95" s="124" t="s">
        <v>415</v>
      </c>
      <c r="C95" s="256" t="s">
        <v>278</v>
      </c>
    </row>
    <row r="96" spans="2:3" ht="30" x14ac:dyDescent="0.25">
      <c r="B96" s="124" t="s">
        <v>416</v>
      </c>
      <c r="C96" s="264" t="s">
        <v>280</v>
      </c>
    </row>
    <row r="97" spans="2:3" x14ac:dyDescent="0.25">
      <c r="B97" s="124" t="s">
        <v>73</v>
      </c>
      <c r="C97" s="264" t="s">
        <v>279</v>
      </c>
    </row>
    <row r="98" spans="2:3" ht="30" x14ac:dyDescent="0.25">
      <c r="B98" s="124" t="s">
        <v>74</v>
      </c>
      <c r="C98" s="264" t="s">
        <v>279</v>
      </c>
    </row>
    <row r="99" spans="2:3" ht="30" x14ac:dyDescent="0.25">
      <c r="B99" s="124" t="s">
        <v>367</v>
      </c>
      <c r="C99" s="264" t="s">
        <v>281</v>
      </c>
    </row>
    <row r="100" spans="2:3" x14ac:dyDescent="0.25">
      <c r="B100" s="124" t="s">
        <v>283</v>
      </c>
      <c r="C100" s="264" t="s">
        <v>284</v>
      </c>
    </row>
    <row r="101" spans="2:3" x14ac:dyDescent="0.25">
      <c r="B101" s="124" t="s">
        <v>75</v>
      </c>
      <c r="C101" s="264" t="s">
        <v>282</v>
      </c>
    </row>
    <row r="102" spans="2:3" x14ac:dyDescent="0.25">
      <c r="B102" s="124" t="s">
        <v>76</v>
      </c>
      <c r="C102" s="256" t="s">
        <v>285</v>
      </c>
    </row>
    <row r="103" spans="2:3" x14ac:dyDescent="0.25">
      <c r="B103" s="124" t="s">
        <v>77</v>
      </c>
      <c r="C103" s="256" t="s">
        <v>286</v>
      </c>
    </row>
    <row r="104" spans="2:3" x14ac:dyDescent="0.25">
      <c r="B104" s="124" t="s">
        <v>78</v>
      </c>
      <c r="C104" s="256" t="s">
        <v>287</v>
      </c>
    </row>
    <row r="105" spans="2:3" ht="30" x14ac:dyDescent="0.25">
      <c r="B105" s="124" t="s">
        <v>79</v>
      </c>
      <c r="C105" s="256" t="s">
        <v>288</v>
      </c>
    </row>
    <row r="106" spans="2:3" ht="30" x14ac:dyDescent="0.25">
      <c r="B106" s="124" t="s">
        <v>80</v>
      </c>
      <c r="C106" s="256" t="s">
        <v>292</v>
      </c>
    </row>
    <row r="107" spans="2:3" ht="30" x14ac:dyDescent="0.25">
      <c r="B107" s="124" t="s">
        <v>81</v>
      </c>
      <c r="C107" s="256" t="s">
        <v>293</v>
      </c>
    </row>
    <row r="108" spans="2:3" x14ac:dyDescent="0.25">
      <c r="B108" s="124" t="s">
        <v>82</v>
      </c>
      <c r="C108" s="256" t="s">
        <v>289</v>
      </c>
    </row>
    <row r="109" spans="2:3" ht="42" customHeight="1" x14ac:dyDescent="0.25">
      <c r="B109" s="124" t="s">
        <v>417</v>
      </c>
      <c r="C109" s="256" t="s">
        <v>290</v>
      </c>
    </row>
    <row r="110" spans="2:3" ht="30" x14ac:dyDescent="0.25">
      <c r="B110" s="124" t="s">
        <v>84</v>
      </c>
      <c r="C110" s="256" t="s">
        <v>291</v>
      </c>
    </row>
    <row r="111" spans="2:3" x14ac:dyDescent="0.25">
      <c r="B111" s="124" t="s">
        <v>85</v>
      </c>
      <c r="C111" s="256" t="s">
        <v>294</v>
      </c>
    </row>
    <row r="112" spans="2:3" ht="30" x14ac:dyDescent="0.25">
      <c r="B112" s="124" t="s">
        <v>86</v>
      </c>
      <c r="C112" s="256" t="s">
        <v>295</v>
      </c>
    </row>
    <row r="113" spans="2:3" ht="30" x14ac:dyDescent="0.25">
      <c r="B113" s="124" t="s">
        <v>376</v>
      </c>
      <c r="C113" s="256" t="s">
        <v>296</v>
      </c>
    </row>
    <row r="114" spans="2:3" x14ac:dyDescent="0.25">
      <c r="B114" s="124" t="s">
        <v>88</v>
      </c>
      <c r="C114" s="256" t="s">
        <v>288</v>
      </c>
    </row>
    <row r="115" spans="2:3" x14ac:dyDescent="0.25">
      <c r="B115" s="124" t="s">
        <v>89</v>
      </c>
      <c r="C115" s="257"/>
    </row>
    <row r="116" spans="2:3" ht="30" x14ac:dyDescent="0.25">
      <c r="B116" s="124" t="s">
        <v>90</v>
      </c>
      <c r="C116" s="257"/>
    </row>
    <row r="117" spans="2:3" ht="35.25" customHeight="1" x14ac:dyDescent="0.25">
      <c r="B117" s="124" t="s">
        <v>91</v>
      </c>
      <c r="C117" s="256" t="s">
        <v>269</v>
      </c>
    </row>
    <row r="118" spans="2:3" x14ac:dyDescent="0.25">
      <c r="B118" s="273" t="s">
        <v>117</v>
      </c>
      <c r="C118" s="272"/>
    </row>
    <row r="119" spans="2:3" ht="30" x14ac:dyDescent="0.25">
      <c r="B119" s="124" t="s">
        <v>370</v>
      </c>
      <c r="C119" s="256" t="s">
        <v>297</v>
      </c>
    </row>
    <row r="120" spans="2:3" x14ac:dyDescent="0.25">
      <c r="B120" s="124" t="s">
        <v>418</v>
      </c>
      <c r="C120" s="256" t="s">
        <v>298</v>
      </c>
    </row>
    <row r="121" spans="2:3" x14ac:dyDescent="0.25">
      <c r="B121" s="124" t="s">
        <v>93</v>
      </c>
      <c r="C121" s="256"/>
    </row>
    <row r="122" spans="2:3" x14ac:dyDescent="0.25">
      <c r="B122" s="124" t="s">
        <v>94</v>
      </c>
      <c r="C122" s="257"/>
    </row>
    <row r="123" spans="2:3" x14ac:dyDescent="0.25">
      <c r="B123" s="124" t="s">
        <v>95</v>
      </c>
      <c r="C123" s="256" t="s">
        <v>235</v>
      </c>
    </row>
    <row r="124" spans="2:3" ht="30" x14ac:dyDescent="0.25">
      <c r="B124" s="124" t="s">
        <v>96</v>
      </c>
      <c r="C124" s="256" t="s">
        <v>299</v>
      </c>
    </row>
    <row r="125" spans="2:3" ht="30" x14ac:dyDescent="0.25">
      <c r="B125" s="124" t="s">
        <v>98</v>
      </c>
      <c r="C125" s="257"/>
    </row>
    <row r="126" spans="2:3" x14ac:dyDescent="0.25">
      <c r="B126" s="124" t="s">
        <v>419</v>
      </c>
      <c r="C126" s="257"/>
    </row>
    <row r="127" spans="2:3" ht="30" x14ac:dyDescent="0.25">
      <c r="B127" s="124" t="s">
        <v>99</v>
      </c>
      <c r="C127" s="256" t="s">
        <v>300</v>
      </c>
    </row>
    <row r="128" spans="2:3" ht="20.25" customHeight="1" x14ac:dyDescent="0.25">
      <c r="B128" s="124" t="s">
        <v>100</v>
      </c>
      <c r="C128" s="256" t="s">
        <v>301</v>
      </c>
    </row>
    <row r="129" spans="2:3" ht="30" x14ac:dyDescent="0.25">
      <c r="B129" s="124" t="s">
        <v>420</v>
      </c>
      <c r="C129" s="257"/>
    </row>
    <row r="130" spans="2:3" ht="30" x14ac:dyDescent="0.25">
      <c r="B130" s="124" t="s">
        <v>199</v>
      </c>
      <c r="C130" s="256" t="s">
        <v>302</v>
      </c>
    </row>
    <row r="131" spans="2:3" ht="30.75" customHeight="1" x14ac:dyDescent="0.25">
      <c r="B131" s="124" t="s">
        <v>446</v>
      </c>
      <c r="C131" s="257"/>
    </row>
    <row r="132" spans="2:3" x14ac:dyDescent="0.25">
      <c r="B132" s="124" t="s">
        <v>102</v>
      </c>
      <c r="C132" s="256" t="s">
        <v>303</v>
      </c>
    </row>
    <row r="133" spans="2:3" ht="30" x14ac:dyDescent="0.25">
      <c r="B133" s="124" t="s">
        <v>103</v>
      </c>
      <c r="C133" s="266" t="s">
        <v>431</v>
      </c>
    </row>
    <row r="134" spans="2:3" ht="30" x14ac:dyDescent="0.25">
      <c r="B134" s="124" t="s">
        <v>421</v>
      </c>
      <c r="C134" s="256" t="s">
        <v>305</v>
      </c>
    </row>
    <row r="135" spans="2:3" ht="30" x14ac:dyDescent="0.25">
      <c r="B135" s="124" t="s">
        <v>422</v>
      </c>
      <c r="C135" s="256" t="s">
        <v>306</v>
      </c>
    </row>
    <row r="136" spans="2:3" x14ac:dyDescent="0.25">
      <c r="B136" s="124" t="s">
        <v>331</v>
      </c>
      <c r="C136" s="256" t="s">
        <v>307</v>
      </c>
    </row>
    <row r="137" spans="2:3" ht="45" x14ac:dyDescent="0.25">
      <c r="B137" s="124" t="s">
        <v>369</v>
      </c>
      <c r="C137" s="256" t="s">
        <v>308</v>
      </c>
    </row>
    <row r="138" spans="2:3" x14ac:dyDescent="0.25">
      <c r="B138" s="124" t="s">
        <v>423</v>
      </c>
      <c r="C138" s="256" t="s">
        <v>309</v>
      </c>
    </row>
    <row r="139" spans="2:3" ht="32.25" customHeight="1" x14ac:dyDescent="0.25">
      <c r="B139" s="124" t="s">
        <v>106</v>
      </c>
      <c r="C139" s="256" t="s">
        <v>310</v>
      </c>
    </row>
    <row r="140" spans="2:3" x14ac:dyDescent="0.25">
      <c r="B140" s="124" t="s">
        <v>107</v>
      </c>
      <c r="C140" s="256" t="s">
        <v>311</v>
      </c>
    </row>
    <row r="141" spans="2:3" x14ac:dyDescent="0.25">
      <c r="B141" s="124" t="s">
        <v>108</v>
      </c>
      <c r="C141" s="257"/>
    </row>
    <row r="142" spans="2:3" x14ac:dyDescent="0.25">
      <c r="B142" s="124" t="s">
        <v>109</v>
      </c>
      <c r="C142" s="256" t="s">
        <v>312</v>
      </c>
    </row>
    <row r="143" spans="2:3" x14ac:dyDescent="0.25">
      <c r="B143" s="124" t="s">
        <v>364</v>
      </c>
      <c r="C143" s="266" t="s">
        <v>313</v>
      </c>
    </row>
    <row r="144" spans="2:3" x14ac:dyDescent="0.25">
      <c r="B144" s="124" t="s">
        <v>110</v>
      </c>
      <c r="C144" s="256" t="s">
        <v>314</v>
      </c>
    </row>
    <row r="145" spans="2:3" x14ac:dyDescent="0.25">
      <c r="B145" s="275" t="s">
        <v>118</v>
      </c>
      <c r="C145" s="274"/>
    </row>
    <row r="146" spans="2:3" ht="60" x14ac:dyDescent="0.25">
      <c r="B146" s="124" t="s">
        <v>111</v>
      </c>
      <c r="C146" s="256" t="s">
        <v>316</v>
      </c>
    </row>
    <row r="147" spans="2:3" ht="30" x14ac:dyDescent="0.25">
      <c r="B147" s="124" t="s">
        <v>424</v>
      </c>
      <c r="C147" s="256" t="s">
        <v>315</v>
      </c>
    </row>
    <row r="148" spans="2:3" ht="30" x14ac:dyDescent="0.25">
      <c r="B148" s="124" t="s">
        <v>425</v>
      </c>
      <c r="C148" s="256"/>
    </row>
    <row r="149" spans="2:3" x14ac:dyDescent="0.25">
      <c r="B149" s="124" t="s">
        <v>377</v>
      </c>
      <c r="C149" s="256" t="s">
        <v>430</v>
      </c>
    </row>
    <row r="150" spans="2:3" ht="15.75" thickBot="1" x14ac:dyDescent="0.3">
      <c r="B150" s="124" t="s">
        <v>426</v>
      </c>
      <c r="C150" s="258" t="s">
        <v>429</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5448D5D481C74885CBF0231414BD72" ma:contentTypeVersion="16" ma:contentTypeDescription="Crie um novo documento." ma:contentTypeScope="" ma:versionID="387f9d606cdf869b2f9a68daa17e3724">
  <xsd:schema xmlns:xsd="http://www.w3.org/2001/XMLSchema" xmlns:xs="http://www.w3.org/2001/XMLSchema" xmlns:p="http://schemas.microsoft.com/office/2006/metadata/properties" xmlns:ns2="2805b1ce-218a-4c7e-a4f2-d1f9eec0167f" xmlns:ns3="a896c254-05de-4cc1-aa16-6565a40f7891" targetNamespace="http://schemas.microsoft.com/office/2006/metadata/properties" ma:root="true" ma:fieldsID="869f3416b7d0a507f5b364916c7d9fd9" ns2:_="" ns3:_="">
    <xsd:import namespace="2805b1ce-218a-4c7e-a4f2-d1f9eec0167f"/>
    <xsd:import namespace="a896c254-05de-4cc1-aa16-6565a40f78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05b1ce-218a-4c7e-a4f2-d1f9eec016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73564c95-64bc-4e64-82a7-b20e4337b21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96c254-05de-4cc1-aa16-6565a40f7891"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89f0758-4ab1-46de-b09d-ec979f27ec2f}" ma:internalName="TaxCatchAll" ma:showField="CatchAllData" ma:web="a896c254-05de-4cc1-aa16-6565a40f7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805b1ce-218a-4c7e-a4f2-d1f9eec0167f">
      <Terms xmlns="http://schemas.microsoft.com/office/infopath/2007/PartnerControls"/>
    </lcf76f155ced4ddcb4097134ff3c332f>
    <TaxCatchAll xmlns="a896c254-05de-4cc1-aa16-6565a40f7891" xsi:nil="true"/>
  </documentManagement>
</p:properties>
</file>

<file path=customXml/itemProps1.xml><?xml version="1.0" encoding="utf-8"?>
<ds:datastoreItem xmlns:ds="http://schemas.openxmlformats.org/officeDocument/2006/customXml" ds:itemID="{1B949B4A-296F-4B17-9F61-67D105D1B054}"/>
</file>

<file path=customXml/itemProps2.xml><?xml version="1.0" encoding="utf-8"?>
<ds:datastoreItem xmlns:ds="http://schemas.openxmlformats.org/officeDocument/2006/customXml" ds:itemID="{8E6486AE-DB32-4AA3-9157-2A4F130579EC}"/>
</file>

<file path=customXml/itemProps3.xml><?xml version="1.0" encoding="utf-8"?>
<ds:datastoreItem xmlns:ds="http://schemas.openxmlformats.org/officeDocument/2006/customXml" ds:itemID="{C4590F53-9431-4BC7-B803-61E6380861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Heloísa Puppi</dc:creator>
  <cp:lastModifiedBy>Bruna Vigo</cp:lastModifiedBy>
  <dcterms:created xsi:type="dcterms:W3CDTF">2021-09-09T09:45:53Z</dcterms:created>
  <dcterms:modified xsi:type="dcterms:W3CDTF">2021-11-22T12:27:14Z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0x010100C15448D5D481C74885CBF0231414BD72</vt:lpwstr>
  </property>
</Properties>
</file>